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<sst xmlns="http://schemas.openxmlformats.org/spreadsheetml/2006/main" count="352" uniqueCount="257">
  <si>
    <t xml:space="preserve">Advantage Asheville 2000 Pledges </t>
  </si>
  <si>
    <t>McGuire, Wood, &amp; Bissette</t>
  </si>
  <si>
    <t>Silver Line Plastics</t>
  </si>
  <si>
    <t>CII Technologies</t>
  </si>
  <si>
    <t>Hutton Vincent Williamson Ins.</t>
  </si>
  <si>
    <t>M.B. Haynes Corp.</t>
  </si>
  <si>
    <t>Wilcox World Travel/Tower Asso.</t>
  </si>
  <si>
    <t>Laurey's Catering</t>
  </si>
  <si>
    <t>Communication Seminars</t>
  </si>
  <si>
    <t>Roberts &amp; Stevens, PA</t>
  </si>
  <si>
    <t>Centura Bank</t>
  </si>
  <si>
    <t>Asheville Merchants Foundation</t>
  </si>
  <si>
    <t>BASF</t>
  </si>
  <si>
    <t>Boys, Arnold &amp; Company</t>
  </si>
  <si>
    <t>Buncombe Construction</t>
  </si>
  <si>
    <t>McCarroll Construction, Inc.</t>
  </si>
  <si>
    <t>Clyde Savings Bank</t>
  </si>
  <si>
    <t>SonoPress</t>
  </si>
  <si>
    <t>Bank of America</t>
  </si>
  <si>
    <t>Asheville Savings Bank</t>
  </si>
  <si>
    <t>High Street Banking</t>
  </si>
  <si>
    <t>David Gantt</t>
  </si>
  <si>
    <t>Coca Cola Bottling</t>
  </si>
  <si>
    <t>The Market Place</t>
  </si>
  <si>
    <t>Matthews Ford Inc.</t>
  </si>
  <si>
    <t>CP&amp;L</t>
  </si>
  <si>
    <t>Pepsi Cola</t>
  </si>
  <si>
    <t>Asheville Citizen Times</t>
  </si>
  <si>
    <t>UNCA</t>
  </si>
  <si>
    <t>Beverly Grant, Inc.</t>
  </si>
  <si>
    <t>BB&amp;T</t>
  </si>
  <si>
    <t>Asheville Cardiology</t>
  </si>
  <si>
    <t>Square D Company</t>
  </si>
  <si>
    <t>Webb Insurance/Investment</t>
  </si>
  <si>
    <t>US Cellular</t>
  </si>
  <si>
    <t>Hart Funeral Service</t>
  </si>
  <si>
    <t>AB Technical College</t>
  </si>
  <si>
    <t>Arby's of WNC</t>
  </si>
  <si>
    <t>Benchmark Document Solutions</t>
  </si>
  <si>
    <t>Grove Park Inn</t>
  </si>
  <si>
    <t>Beverly Hanks</t>
  </si>
  <si>
    <t>Biltmore Farms</t>
  </si>
  <si>
    <t>Charter Communications</t>
  </si>
  <si>
    <t>INKIND PLEDGES</t>
  </si>
  <si>
    <t>WLOS</t>
  </si>
  <si>
    <t>Bank of Asheville</t>
  </si>
  <si>
    <t>Southern Concrete</t>
  </si>
  <si>
    <t>Mission St. Joseph Hospital</t>
  </si>
  <si>
    <t>Winston Pulliam Properties</t>
  </si>
  <si>
    <t>Biltmore Co.</t>
  </si>
  <si>
    <t>Asheville Jet</t>
  </si>
  <si>
    <t>Hampton Inns</t>
  </si>
  <si>
    <t>NCI</t>
  </si>
  <si>
    <t>First Citizen Bank</t>
  </si>
  <si>
    <t>Carolina Tractor</t>
  </si>
  <si>
    <t>Friday Staffing</t>
  </si>
  <si>
    <t>Russ Martin</t>
  </si>
  <si>
    <t>Apac</t>
  </si>
  <si>
    <t>A &amp; M Tool M. Division</t>
  </si>
  <si>
    <t>Judy Futsch</t>
  </si>
  <si>
    <t>Jim Samsel</t>
  </si>
  <si>
    <t>Leslie and Associates</t>
  </si>
  <si>
    <t>Danie Johnson</t>
  </si>
  <si>
    <t>McNutt Service Group</t>
  </si>
  <si>
    <t>Bonesteel Films</t>
  </si>
  <si>
    <t>Comforce Staffing</t>
  </si>
  <si>
    <t>Asheville Blue Ridge Touring</t>
  </si>
  <si>
    <t>Mountain Health Care</t>
  </si>
  <si>
    <t>James Ellis</t>
  </si>
  <si>
    <t>Waddell Sluder</t>
  </si>
  <si>
    <t>Telco Credit Union</t>
  </si>
  <si>
    <t>Snelling Personnel</t>
  </si>
  <si>
    <t>Morningstar Mini</t>
  </si>
  <si>
    <t>Hilliards Lyons</t>
  </si>
  <si>
    <t>Complements to the Chef</t>
  </si>
  <si>
    <t>Cabin in the Laurel</t>
  </si>
  <si>
    <t>RHA</t>
  </si>
  <si>
    <t>Elliott and Company</t>
  </si>
  <si>
    <t>Fine Art Restoration</t>
  </si>
  <si>
    <t>Stuart Nye</t>
  </si>
  <si>
    <t>Design Associates</t>
  </si>
  <si>
    <t>Keen Impressions</t>
  </si>
  <si>
    <t>Office Environments</t>
  </si>
  <si>
    <t>Advanced Business Equipment</t>
  </si>
  <si>
    <t>Asheville Oil</t>
  </si>
  <si>
    <t>Colbond, Inc.</t>
  </si>
  <si>
    <t>Cameron and Barkley</t>
  </si>
  <si>
    <t>Karpen Steel</t>
  </si>
  <si>
    <t>Goforth Builders, Inc.</t>
  </si>
  <si>
    <t>Alan Shaw</t>
  </si>
  <si>
    <t>Camille Alberice</t>
  </si>
  <si>
    <t>Michael Justice DDS</t>
  </si>
  <si>
    <t>Imaging Technology</t>
  </si>
  <si>
    <t>Asheville Elevator</t>
  </si>
  <si>
    <t>Business Estate Underwriters</t>
  </si>
  <si>
    <t>J&amp;S Cafeteria River Ridge</t>
  </si>
  <si>
    <t>Mountain Meadows Publication</t>
  </si>
  <si>
    <t>A.C. Williams Plumbing</t>
  </si>
  <si>
    <t>Asheville Staffing</t>
  </si>
  <si>
    <t>Orthopedic Appliance</t>
  </si>
  <si>
    <t>National Car Rental</t>
  </si>
  <si>
    <t>Heavenly Ham</t>
  </si>
  <si>
    <t>Carriage Park Dev.</t>
  </si>
  <si>
    <t>Giant Amoco</t>
  </si>
  <si>
    <t>Kirby Company</t>
  </si>
  <si>
    <t>Blue Ridge Xray</t>
  </si>
  <si>
    <t>Morgan Stanley Dean Witter</t>
  </si>
  <si>
    <t>Lewis Real Estate</t>
  </si>
  <si>
    <t>Hayes and Lunsford</t>
  </si>
  <si>
    <t>New South Business</t>
  </si>
  <si>
    <t>Haywood Park Hotel</t>
  </si>
  <si>
    <t>Brown/Leasing</t>
  </si>
  <si>
    <t>ISA</t>
  </si>
  <si>
    <t>Perry Bartsch</t>
  </si>
  <si>
    <t>Daniels Graphics</t>
  </si>
  <si>
    <t>Waste Management</t>
  </si>
  <si>
    <t>Young Transportation</t>
  </si>
  <si>
    <t>Tessier Associates</t>
  </si>
  <si>
    <t xml:space="preserve">Nationwide/McKinney </t>
  </si>
  <si>
    <t>Market Connections</t>
  </si>
  <si>
    <t>Carol King</t>
  </si>
  <si>
    <t>Rental Uniform</t>
  </si>
  <si>
    <t>American Speedy</t>
  </si>
  <si>
    <t>The Benefit Design Group</t>
  </si>
  <si>
    <t>Budweiser of Asheville</t>
  </si>
  <si>
    <t>Vulcan Metals</t>
  </si>
  <si>
    <t>Golden Horn Rest.</t>
  </si>
  <si>
    <t>DEArchitects</t>
  </si>
  <si>
    <t>Comfort Suites</t>
  </si>
  <si>
    <t>J.D. Jackson</t>
  </si>
  <si>
    <t>Piedmont Paper</t>
  </si>
  <si>
    <t>Express Personnel</t>
  </si>
  <si>
    <t>Lowes of W. Asheville</t>
  </si>
  <si>
    <t>Landmark Realty</t>
  </si>
  <si>
    <t>Citizen Fuel</t>
  </si>
  <si>
    <t>Sourwood Inn</t>
  </si>
  <si>
    <t>Manpower</t>
  </si>
  <si>
    <t>Kunkle Valve</t>
  </si>
  <si>
    <t>Swannanoa Cleaners</t>
  </si>
  <si>
    <t>TSA Choice</t>
  </si>
  <si>
    <t>AG Edwards</t>
  </si>
  <si>
    <t>Union Transfer</t>
  </si>
  <si>
    <t>Taylor and Murphy Const.</t>
  </si>
  <si>
    <t>Metromont</t>
  </si>
  <si>
    <t>Gould Killian</t>
  </si>
  <si>
    <t>Wilson Coman and Taylor</t>
  </si>
  <si>
    <t>Coldwell Banker</t>
  </si>
  <si>
    <t>Just Ducky</t>
  </si>
  <si>
    <t>Gudgers Flowers</t>
  </si>
  <si>
    <t>Milkco</t>
  </si>
  <si>
    <t>Froehling &amp; Robertson</t>
  </si>
  <si>
    <t>Fast Signs</t>
  </si>
  <si>
    <t>Tops for Shoes</t>
  </si>
  <si>
    <t>New Morning Gallery</t>
  </si>
  <si>
    <t>Alliance Carolina</t>
  </si>
  <si>
    <t>Cintas</t>
  </si>
  <si>
    <t>Bellsouth</t>
  </si>
  <si>
    <t>Dave Steel</t>
  </si>
  <si>
    <t>Van Winkle, Buck Wall</t>
  </si>
  <si>
    <t>Public Service</t>
  </si>
  <si>
    <t>Mountain Radiation Oncology</t>
  </si>
  <si>
    <t>Thoms Comm. Care</t>
  </si>
  <si>
    <t>Padgett and Freeman</t>
  </si>
  <si>
    <t>Harrah's</t>
  </si>
  <si>
    <t>Renaissance Asheville</t>
  </si>
  <si>
    <t>City of Asheville</t>
  </si>
  <si>
    <t>County of Buncombe</t>
  </si>
  <si>
    <t>Wachovia Bank</t>
  </si>
  <si>
    <t>Bowers Ellis Watson</t>
  </si>
  <si>
    <t>Charles Worley</t>
  </si>
  <si>
    <t>Mountain Bank</t>
  </si>
  <si>
    <t>Mountain Health Care Services</t>
  </si>
  <si>
    <t>Mountain Neurological</t>
  </si>
  <si>
    <t>Steven Andrew Jackson</t>
  </si>
  <si>
    <t>The Greenwood Company</t>
  </si>
  <si>
    <t>Cove Realty</t>
  </si>
  <si>
    <t>J &amp;S Cafeteria/Westridge</t>
  </si>
  <si>
    <t>Azalea Management</t>
  </si>
  <si>
    <t>Common Ground Distributors</t>
  </si>
  <si>
    <t>Norrell Staffing(Spherion)</t>
  </si>
  <si>
    <t>Blue Ridge Bone &amp; Joint</t>
  </si>
  <si>
    <t>Greenspan Chiropractic</t>
  </si>
  <si>
    <t>Electronic Office of Asheville</t>
  </si>
  <si>
    <t>Cansler and Johnson</t>
  </si>
  <si>
    <t>Smith Dray Line and Storage</t>
  </si>
  <si>
    <t>Crisp Hughes Evans</t>
  </si>
  <si>
    <t>Skyland Automotive</t>
  </si>
  <si>
    <t>Appalachian Stove</t>
  </si>
  <si>
    <t>Painter Patrick &amp; Russell</t>
  </si>
  <si>
    <t>Sourcing Professionals</t>
  </si>
  <si>
    <t>George Morosani</t>
  </si>
  <si>
    <t>Acordia/Cynthia Grant</t>
  </si>
  <si>
    <t>Sandra Madison/DDS</t>
  </si>
  <si>
    <t>Revco</t>
  </si>
  <si>
    <t xml:space="preserve"> </t>
  </si>
  <si>
    <t>Janirve Foundation</t>
  </si>
  <si>
    <t>Allegiance Healthcare(form.American Threshold)</t>
  </si>
  <si>
    <t>Tennoca Construction</t>
  </si>
  <si>
    <t>Asheville Preferred Properties</t>
  </si>
  <si>
    <t>Mountain Allergy &amp; Asthma</t>
  </si>
  <si>
    <t>Asheville Family Health Center</t>
  </si>
  <si>
    <t>Biltmore Cast Stone Factory</t>
  </si>
  <si>
    <t>The Costume Shope</t>
  </si>
  <si>
    <t>Uptime Computer</t>
  </si>
  <si>
    <t>RHA Health Services</t>
  </si>
  <si>
    <t>2000-2001</t>
  </si>
  <si>
    <t>Great Smokies/Holiday Inn SunSpree Resort</t>
  </si>
  <si>
    <t>Mountain Valley View Cabins</t>
  </si>
  <si>
    <t>F/Y</t>
  </si>
  <si>
    <t>1999-2000</t>
  </si>
  <si>
    <t xml:space="preserve">Pledge Total </t>
  </si>
  <si>
    <t>after 2001-2002 write offs</t>
  </si>
  <si>
    <t>First Union Nat. Bank(Foundation)</t>
  </si>
  <si>
    <t>Gatewood Real Estate</t>
  </si>
  <si>
    <t>2001-2002</t>
  </si>
  <si>
    <t xml:space="preserve">F/Y </t>
  </si>
  <si>
    <t>Morris Funeral/Write off</t>
  </si>
  <si>
    <t>Received (housing)reduced from $15,000)</t>
  </si>
  <si>
    <t>FY 01 Write off</t>
  </si>
  <si>
    <t xml:space="preserve">Blue Ridge Paper Products/Gordon Jones </t>
  </si>
  <si>
    <t>as of Jan. 2002</t>
  </si>
  <si>
    <t>PAYMENTS</t>
  </si>
  <si>
    <t>WRITE OFF</t>
  </si>
  <si>
    <t>cm/budget</t>
  </si>
  <si>
    <t>WWNC/WKSF</t>
  </si>
  <si>
    <t>Kendro Laboratory Products</t>
  </si>
  <si>
    <t>2002-2003</t>
  </si>
  <si>
    <t>The Costume Shop ????</t>
  </si>
  <si>
    <t>Uptime Computer Services ?????</t>
  </si>
  <si>
    <t>TLF</t>
  </si>
  <si>
    <t>Write/Off/Drop/$50.00</t>
  </si>
  <si>
    <t>Write Off/Drop</t>
  </si>
  <si>
    <t>c/m-move up one year</t>
  </si>
  <si>
    <t>c/m-.33</t>
  </si>
  <si>
    <t>FY 01-02 Write Off</t>
  </si>
  <si>
    <t>Carriage Park</t>
  </si>
  <si>
    <t>Morning Star MiniStorage</t>
  </si>
  <si>
    <t>The Electronic Office</t>
  </si>
  <si>
    <t>Giant Amoco Food Store</t>
  </si>
  <si>
    <t>Lowe's of West Asheville</t>
  </si>
  <si>
    <t>Biltmore Cast Stone</t>
  </si>
  <si>
    <t>Drop/Write Off</t>
  </si>
  <si>
    <t xml:space="preserve">Cabin in the Laurel </t>
  </si>
  <si>
    <t>Gene Lummus</t>
  </si>
  <si>
    <t>Morris Funeral Home</t>
  </si>
  <si>
    <t>Total Write offs 00-01</t>
  </si>
  <si>
    <t>Gordan Jones</t>
  </si>
  <si>
    <t>NCI/Smith Aerospace</t>
  </si>
  <si>
    <t>Kendro</t>
  </si>
  <si>
    <t>Dixon Hughes</t>
  </si>
  <si>
    <t>Company</t>
  </si>
  <si>
    <t>2000 Investment</t>
  </si>
  <si>
    <t>Projected Investment</t>
  </si>
  <si>
    <t>Progress Energy (Frmly CP&amp;L)</t>
  </si>
  <si>
    <t>HomeTrust Bank/Clyde Savings Bank</t>
  </si>
  <si>
    <t xml:space="preserve">Advantage Asheville 2000 Top 50 Investors </t>
  </si>
  <si>
    <t>Wachovia Bank/First Union Nat. Bank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</si>
</sst>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1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4" fontId="1" fillId="0" borderId="0" xfId="17" applyFon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7" fillId="0" borderId="0" xfId="17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43" fontId="0" fillId="0" borderId="0" xfId="15" applyBorder="1" applyAlignment="1">
      <alignment/>
    </xf>
    <xf numFmtId="43" fontId="6" fillId="0" borderId="0" xfId="15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0" fillId="0" borderId="0" xfId="17" applyFont="1" applyBorder="1" applyAlignment="1">
      <alignment/>
    </xf>
    <xf numFmtId="44" fontId="0" fillId="0" borderId="0" xfId="17" applyFont="1" applyBorder="1" applyAlignment="1">
      <alignment/>
    </xf>
    <xf numFmtId="0" fontId="4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17" applyNumberFormat="1" applyBorder="1" applyAlignment="1">
      <alignment/>
    </xf>
    <xf numFmtId="44" fontId="0" fillId="0" borderId="0" xfId="17" applyNumberFormat="1" applyFont="1" applyBorder="1" applyAlignment="1">
      <alignment/>
    </xf>
    <xf numFmtId="44" fontId="1" fillId="0" borderId="0" xfId="17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8" fillId="0" borderId="0" xfId="17" applyFont="1" applyBorder="1" applyAlignment="1">
      <alignment/>
    </xf>
    <xf numFmtId="44" fontId="9" fillId="0" borderId="0" xfId="17" applyFont="1" applyBorder="1" applyAlignment="1">
      <alignment/>
    </xf>
    <xf numFmtId="44" fontId="10" fillId="0" borderId="0" xfId="17" applyFont="1" applyBorder="1" applyAlignment="1">
      <alignment/>
    </xf>
    <xf numFmtId="43" fontId="0" fillId="0" borderId="0" xfId="15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44" fontId="0" fillId="0" borderId="0" xfId="17" applyNumberForma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4" fontId="14" fillId="0" borderId="0" xfId="17" applyNumberFormat="1" applyFont="1" applyBorder="1" applyAlignment="1">
      <alignment/>
    </xf>
    <xf numFmtId="44" fontId="14" fillId="0" borderId="0" xfId="17" applyFont="1" applyBorder="1" applyAlignment="1">
      <alignment/>
    </xf>
    <xf numFmtId="44" fontId="14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workbookViewId="0" topLeftCell="A115">
      <selection activeCell="E122" sqref="E122"/>
    </sheetView>
  </sheetViews>
  <sheetFormatPr defaultColWidth="9.140625" defaultRowHeight="12.75"/>
  <cols>
    <col min="1" max="1" width="24.57421875" style="3" customWidth="1"/>
    <col min="2" max="4" width="9.140625" style="3" customWidth="1"/>
    <col min="5" max="5" width="14.140625" style="3" customWidth="1"/>
    <col min="6" max="6" width="19.140625" style="3" customWidth="1"/>
    <col min="7" max="7" width="13.8515625" style="3" customWidth="1"/>
    <col min="8" max="8" width="18.140625" style="8" customWidth="1"/>
    <col min="9" max="9" width="21.140625" style="25" customWidth="1"/>
    <col min="10" max="10" width="12.00390625" style="3" customWidth="1"/>
    <col min="11" max="16384" width="9.140625" style="3" customWidth="1"/>
  </cols>
  <sheetData>
    <row r="1" spans="1:7" ht="15.75">
      <c r="A1" s="4" t="s">
        <v>0</v>
      </c>
      <c r="B1" s="5"/>
      <c r="C1" s="4"/>
      <c r="D1" s="4"/>
      <c r="E1" s="6"/>
      <c r="F1" s="6"/>
      <c r="G1" s="7"/>
    </row>
    <row r="2" spans="1:9" ht="15.75">
      <c r="A2" s="4" t="s">
        <v>220</v>
      </c>
      <c r="B2" s="4"/>
      <c r="C2" s="5"/>
      <c r="D2" s="9"/>
      <c r="E2" s="7"/>
      <c r="F2" s="7"/>
      <c r="G2" s="7" t="s">
        <v>221</v>
      </c>
      <c r="H2" s="8" t="s">
        <v>221</v>
      </c>
      <c r="I2" s="25" t="s">
        <v>221</v>
      </c>
    </row>
    <row r="3" spans="6:9" ht="16.5" customHeight="1">
      <c r="F3" s="10" t="s">
        <v>208</v>
      </c>
      <c r="G3" s="10" t="s">
        <v>208</v>
      </c>
      <c r="H3" s="8" t="s">
        <v>215</v>
      </c>
      <c r="I3" s="25" t="s">
        <v>208</v>
      </c>
    </row>
    <row r="4" spans="5:10" ht="15">
      <c r="E4" s="11"/>
      <c r="F4" s="12" t="s">
        <v>209</v>
      </c>
      <c r="G4" s="13" t="s">
        <v>205</v>
      </c>
      <c r="H4" s="8" t="s">
        <v>214</v>
      </c>
      <c r="I4" s="25" t="s">
        <v>226</v>
      </c>
      <c r="J4" s="24"/>
    </row>
    <row r="6" spans="1:10" ht="12.75">
      <c r="A6" s="23" t="s">
        <v>58</v>
      </c>
      <c r="E6" s="2">
        <v>1250</v>
      </c>
      <c r="F6" s="2"/>
      <c r="G6" s="2"/>
      <c r="H6" s="8">
        <v>250</v>
      </c>
      <c r="J6" s="24">
        <f>E6-(G6+H6)</f>
        <v>1000</v>
      </c>
    </row>
    <row r="7" spans="1:10" ht="12.75">
      <c r="A7" s="23" t="s">
        <v>97</v>
      </c>
      <c r="E7" s="2">
        <v>1000</v>
      </c>
      <c r="F7" s="2"/>
      <c r="G7" s="2">
        <v>200</v>
      </c>
      <c r="H7" s="8">
        <v>200</v>
      </c>
      <c r="J7" s="24">
        <f aca="true" t="shared" si="0" ref="J7:J70">E7-(G7+H7)</f>
        <v>600</v>
      </c>
    </row>
    <row r="8" spans="1:10" ht="12.75">
      <c r="A8" s="23" t="s">
        <v>36</v>
      </c>
      <c r="E8" s="2">
        <v>5000</v>
      </c>
      <c r="F8" s="2"/>
      <c r="G8" s="2"/>
      <c r="H8" s="8">
        <v>1000</v>
      </c>
      <c r="J8" s="24">
        <f t="shared" si="0"/>
        <v>4000</v>
      </c>
    </row>
    <row r="9" spans="1:10" ht="12.75">
      <c r="A9" s="23" t="s">
        <v>191</v>
      </c>
      <c r="E9" s="2">
        <v>1250</v>
      </c>
      <c r="F9" s="2"/>
      <c r="G9" s="2"/>
      <c r="H9" s="8">
        <v>250</v>
      </c>
      <c r="J9" s="24">
        <f t="shared" si="0"/>
        <v>1000</v>
      </c>
    </row>
    <row r="10" spans="1:10" ht="12.75">
      <c r="A10" s="23" t="s">
        <v>83</v>
      </c>
      <c r="E10" s="2">
        <v>5000</v>
      </c>
      <c r="F10" s="2"/>
      <c r="G10" s="2"/>
      <c r="H10" s="8">
        <v>2000</v>
      </c>
      <c r="J10" s="24">
        <f t="shared" si="0"/>
        <v>3000</v>
      </c>
    </row>
    <row r="11" spans="1:10" ht="12.75">
      <c r="A11" s="23" t="s">
        <v>140</v>
      </c>
      <c r="E11" s="2">
        <v>1250</v>
      </c>
      <c r="F11" s="2"/>
      <c r="G11" s="2"/>
      <c r="H11" s="8">
        <v>250</v>
      </c>
      <c r="J11" s="24">
        <f t="shared" si="0"/>
        <v>1000</v>
      </c>
    </row>
    <row r="12" spans="1:10" ht="12.75">
      <c r="A12" s="23" t="s">
        <v>89</v>
      </c>
      <c r="E12" s="2">
        <v>2500</v>
      </c>
      <c r="F12" s="2"/>
      <c r="G12" s="2">
        <v>1000</v>
      </c>
      <c r="H12" s="8">
        <v>500</v>
      </c>
      <c r="J12" s="24">
        <f t="shared" si="0"/>
        <v>1000</v>
      </c>
    </row>
    <row r="13" spans="1:10" ht="12.75">
      <c r="A13" s="23" t="s">
        <v>196</v>
      </c>
      <c r="E13" s="2">
        <v>1000</v>
      </c>
      <c r="F13" s="2"/>
      <c r="G13" s="2">
        <v>1000</v>
      </c>
      <c r="J13" s="24">
        <f t="shared" si="0"/>
        <v>0</v>
      </c>
    </row>
    <row r="14" spans="1:10" ht="12.75">
      <c r="A14" s="23" t="s">
        <v>154</v>
      </c>
      <c r="E14" s="2">
        <v>4000</v>
      </c>
      <c r="F14" s="2"/>
      <c r="G14" s="2"/>
      <c r="H14" s="8">
        <v>800</v>
      </c>
      <c r="J14" s="24">
        <f t="shared" si="0"/>
        <v>3200</v>
      </c>
    </row>
    <row r="15" spans="1:10" ht="12.75">
      <c r="A15" s="23" t="s">
        <v>122</v>
      </c>
      <c r="E15" s="2">
        <v>1250</v>
      </c>
      <c r="F15" s="2"/>
      <c r="G15" s="2"/>
      <c r="H15" s="8">
        <v>250</v>
      </c>
      <c r="J15" s="24">
        <f t="shared" si="0"/>
        <v>1000</v>
      </c>
    </row>
    <row r="16" spans="1:10" ht="12.75">
      <c r="A16" s="23" t="s">
        <v>57</v>
      </c>
      <c r="E16" s="2">
        <v>5000</v>
      </c>
      <c r="F16" s="2"/>
      <c r="G16" s="2"/>
      <c r="H16" s="8">
        <v>1000</v>
      </c>
      <c r="J16" s="24">
        <f t="shared" si="0"/>
        <v>4000</v>
      </c>
    </row>
    <row r="17" spans="1:10" ht="12.75">
      <c r="A17" s="23" t="s">
        <v>187</v>
      </c>
      <c r="E17" s="2">
        <v>1000</v>
      </c>
      <c r="F17" s="2"/>
      <c r="G17" s="2"/>
      <c r="H17" s="8">
        <v>200</v>
      </c>
      <c r="J17" s="24">
        <f t="shared" si="0"/>
        <v>800</v>
      </c>
    </row>
    <row r="18" spans="1:10" ht="12.75">
      <c r="A18" s="23" t="s">
        <v>37</v>
      </c>
      <c r="E18" s="2">
        <v>5000</v>
      </c>
      <c r="F18" s="2"/>
      <c r="G18" s="2"/>
      <c r="H18" s="8">
        <v>1000</v>
      </c>
      <c r="J18" s="24">
        <f t="shared" si="0"/>
        <v>4000</v>
      </c>
    </row>
    <row r="19" spans="1:10" ht="12.75">
      <c r="A19" s="23" t="s">
        <v>66</v>
      </c>
      <c r="E19" s="2">
        <v>1500</v>
      </c>
      <c r="F19" s="2"/>
      <c r="G19" s="2"/>
      <c r="H19" s="8">
        <v>-300</v>
      </c>
      <c r="I19" s="25" t="s">
        <v>232</v>
      </c>
      <c r="J19" s="24">
        <f t="shared" si="0"/>
        <v>1800</v>
      </c>
    </row>
    <row r="20" spans="1:10" ht="12.75">
      <c r="A20" s="23" t="s">
        <v>31</v>
      </c>
      <c r="E20" s="2">
        <v>30000</v>
      </c>
      <c r="F20" s="2"/>
      <c r="G20" s="2"/>
      <c r="H20" s="8">
        <v>6000</v>
      </c>
      <c r="J20" s="24">
        <f t="shared" si="0"/>
        <v>24000</v>
      </c>
    </row>
    <row r="21" spans="1:10" ht="12.75">
      <c r="A21" s="23" t="s">
        <v>93</v>
      </c>
      <c r="E21" s="2">
        <v>2500</v>
      </c>
      <c r="F21" s="2"/>
      <c r="G21" s="2">
        <v>500</v>
      </c>
      <c r="H21" s="8">
        <v>500</v>
      </c>
      <c r="J21" s="24">
        <f t="shared" si="0"/>
        <v>1500</v>
      </c>
    </row>
    <row r="22" spans="1:10" ht="12.75">
      <c r="A22" s="23" t="s">
        <v>200</v>
      </c>
      <c r="E22" s="2">
        <v>5000</v>
      </c>
      <c r="F22" s="2"/>
      <c r="G22" s="2">
        <v>1000</v>
      </c>
      <c r="J22" s="24">
        <f t="shared" si="0"/>
        <v>4000</v>
      </c>
    </row>
    <row r="23" spans="1:10" ht="12.75">
      <c r="A23" s="23" t="s">
        <v>50</v>
      </c>
      <c r="E23" s="2">
        <v>1000</v>
      </c>
      <c r="F23" s="2"/>
      <c r="G23" s="2">
        <v>1000</v>
      </c>
      <c r="J23" s="24">
        <f t="shared" si="0"/>
        <v>0</v>
      </c>
    </row>
    <row r="24" spans="1:10" ht="12.75">
      <c r="A24" s="23" t="s">
        <v>11</v>
      </c>
      <c r="E24" s="2">
        <v>220000</v>
      </c>
      <c r="F24" s="2"/>
      <c r="G24" s="2"/>
      <c r="H24" s="8">
        <v>20000</v>
      </c>
      <c r="I24" s="25">
        <v>50000</v>
      </c>
      <c r="J24" s="24">
        <f t="shared" si="0"/>
        <v>200000</v>
      </c>
    </row>
    <row r="25" spans="1:10" ht="12.75">
      <c r="A25" s="23" t="s">
        <v>84</v>
      </c>
      <c r="E25" s="2">
        <v>2500</v>
      </c>
      <c r="F25" s="2"/>
      <c r="G25" s="14">
        <v>500</v>
      </c>
      <c r="H25" s="8">
        <v>500</v>
      </c>
      <c r="J25" s="24">
        <f t="shared" si="0"/>
        <v>1500</v>
      </c>
    </row>
    <row r="26" spans="1:10" ht="12.75">
      <c r="A26" s="23" t="s">
        <v>198</v>
      </c>
      <c r="E26" s="2">
        <v>4000</v>
      </c>
      <c r="F26" s="2"/>
      <c r="G26" s="2"/>
      <c r="H26" s="8">
        <v>1000</v>
      </c>
      <c r="J26" s="24">
        <f t="shared" si="0"/>
        <v>3000</v>
      </c>
    </row>
    <row r="27" spans="1:10" ht="12.75">
      <c r="A27" s="23" t="s">
        <v>19</v>
      </c>
      <c r="E27" s="2">
        <v>10000</v>
      </c>
      <c r="F27" s="2"/>
      <c r="G27" s="1"/>
      <c r="H27" s="8">
        <v>2000</v>
      </c>
      <c r="I27" s="26"/>
      <c r="J27" s="24">
        <f t="shared" si="0"/>
        <v>8000</v>
      </c>
    </row>
    <row r="28" spans="1:10" ht="12.75">
      <c r="A28" s="23" t="s">
        <v>98</v>
      </c>
      <c r="E28" s="2">
        <v>2500</v>
      </c>
      <c r="F28" s="2"/>
      <c r="G28" s="15"/>
      <c r="J28" s="24">
        <f t="shared" si="0"/>
        <v>2500</v>
      </c>
    </row>
    <row r="29" spans="1:10" ht="12.75">
      <c r="A29" s="23" t="s">
        <v>177</v>
      </c>
      <c r="E29" s="2">
        <v>12500</v>
      </c>
      <c r="F29" s="2"/>
      <c r="G29" s="2"/>
      <c r="H29" s="8">
        <v>2500</v>
      </c>
      <c r="J29" s="24">
        <f t="shared" si="0"/>
        <v>10000</v>
      </c>
    </row>
    <row r="30" spans="1:10" ht="12.75">
      <c r="A30" s="23" t="s">
        <v>18</v>
      </c>
      <c r="E30" s="2">
        <v>30000</v>
      </c>
      <c r="F30" s="2"/>
      <c r="G30" s="2">
        <v>30000</v>
      </c>
      <c r="J30" s="24">
        <f t="shared" si="0"/>
        <v>0</v>
      </c>
    </row>
    <row r="31" spans="1:10" ht="12.75">
      <c r="A31" s="23" t="s">
        <v>45</v>
      </c>
      <c r="E31" s="2">
        <v>12500</v>
      </c>
      <c r="F31" s="2"/>
      <c r="G31" s="2"/>
      <c r="H31" s="8">
        <v>2500</v>
      </c>
      <c r="J31" s="24">
        <f t="shared" si="0"/>
        <v>10000</v>
      </c>
    </row>
    <row r="32" spans="1:10" ht="12.75">
      <c r="A32" s="23" t="s">
        <v>12</v>
      </c>
      <c r="E32" s="2">
        <v>7500</v>
      </c>
      <c r="F32" s="2"/>
      <c r="G32" s="2"/>
      <c r="H32" s="8">
        <v>1500</v>
      </c>
      <c r="J32" s="24">
        <f t="shared" si="0"/>
        <v>6000</v>
      </c>
    </row>
    <row r="33" spans="1:10" ht="12.75">
      <c r="A33" s="23" t="s">
        <v>30</v>
      </c>
      <c r="E33" s="2">
        <v>50000</v>
      </c>
      <c r="F33" s="2"/>
      <c r="G33" s="2"/>
      <c r="H33" s="8">
        <v>10000</v>
      </c>
      <c r="J33" s="24">
        <f t="shared" si="0"/>
        <v>40000</v>
      </c>
    </row>
    <row r="34" spans="1:10" ht="12.75">
      <c r="A34" s="23" t="s">
        <v>156</v>
      </c>
      <c r="E34" s="2">
        <v>10000</v>
      </c>
      <c r="F34" s="2"/>
      <c r="G34" s="2"/>
      <c r="H34" s="8">
        <v>5000</v>
      </c>
      <c r="J34" s="24">
        <f t="shared" si="0"/>
        <v>5000</v>
      </c>
    </row>
    <row r="35" spans="1:10" ht="12.75">
      <c r="A35" s="23" t="s">
        <v>38</v>
      </c>
      <c r="E35" s="2">
        <v>5000</v>
      </c>
      <c r="F35" s="2"/>
      <c r="G35" s="2"/>
      <c r="J35" s="24">
        <f t="shared" si="0"/>
        <v>5000</v>
      </c>
    </row>
    <row r="36" spans="1:10" ht="12.75">
      <c r="A36" s="23" t="s">
        <v>29</v>
      </c>
      <c r="E36" s="2">
        <v>20000</v>
      </c>
      <c r="F36" s="2"/>
      <c r="G36" s="2"/>
      <c r="H36" s="8">
        <v>4000</v>
      </c>
      <c r="J36" s="24">
        <f t="shared" si="0"/>
        <v>16000</v>
      </c>
    </row>
    <row r="37" spans="1:10" ht="12.75">
      <c r="A37" s="23" t="s">
        <v>40</v>
      </c>
      <c r="E37" s="2">
        <v>15000</v>
      </c>
      <c r="F37" s="2"/>
      <c r="G37" s="2"/>
      <c r="H37" s="8">
        <v>3000</v>
      </c>
      <c r="J37" s="24">
        <f t="shared" si="0"/>
        <v>12000</v>
      </c>
    </row>
    <row r="38" spans="1:10" ht="12.75">
      <c r="A38" s="23" t="s">
        <v>240</v>
      </c>
      <c r="E38" s="2">
        <v>1000</v>
      </c>
      <c r="F38" s="15"/>
      <c r="G38" s="2"/>
      <c r="H38" s="8">
        <v>-200</v>
      </c>
      <c r="I38" s="25" t="s">
        <v>241</v>
      </c>
      <c r="J38" s="24">
        <f t="shared" si="0"/>
        <v>1200</v>
      </c>
    </row>
    <row r="39" spans="1:10" ht="12.75">
      <c r="A39" s="23" t="s">
        <v>49</v>
      </c>
      <c r="E39" s="2">
        <v>25000</v>
      </c>
      <c r="F39" s="2"/>
      <c r="G39" s="2"/>
      <c r="H39" s="8">
        <v>5000</v>
      </c>
      <c r="J39" s="24">
        <f t="shared" si="0"/>
        <v>20000</v>
      </c>
    </row>
    <row r="40" spans="1:10" ht="12.75">
      <c r="A40" s="23" t="s">
        <v>41</v>
      </c>
      <c r="E40" s="2">
        <v>30000</v>
      </c>
      <c r="F40" s="2"/>
      <c r="G40" s="2"/>
      <c r="H40" s="8">
        <v>6000</v>
      </c>
      <c r="J40" s="24">
        <f t="shared" si="0"/>
        <v>24000</v>
      </c>
    </row>
    <row r="41" spans="1:10" ht="12.75">
      <c r="A41" s="23" t="s">
        <v>180</v>
      </c>
      <c r="E41" s="2">
        <v>15000</v>
      </c>
      <c r="F41" s="2"/>
      <c r="G41" s="2"/>
      <c r="H41" s="8">
        <v>3000</v>
      </c>
      <c r="J41" s="24">
        <f t="shared" si="0"/>
        <v>12000</v>
      </c>
    </row>
    <row r="42" spans="1:10" ht="12.75">
      <c r="A42" s="23" t="s">
        <v>219</v>
      </c>
      <c r="E42" s="2">
        <v>1250</v>
      </c>
      <c r="F42" s="2"/>
      <c r="G42" s="2"/>
      <c r="J42" s="24">
        <f t="shared" si="0"/>
        <v>1250</v>
      </c>
    </row>
    <row r="43" spans="1:10" ht="12.75">
      <c r="A43" s="23" t="s">
        <v>105</v>
      </c>
      <c r="E43" s="2">
        <v>5000</v>
      </c>
      <c r="F43" s="2"/>
      <c r="G43" s="2">
        <v>1000</v>
      </c>
      <c r="H43" s="8">
        <v>1000</v>
      </c>
      <c r="J43" s="24">
        <f t="shared" si="0"/>
        <v>3000</v>
      </c>
    </row>
    <row r="44" spans="1:10" ht="12.75">
      <c r="A44" s="23" t="s">
        <v>64</v>
      </c>
      <c r="E44" s="2">
        <v>500</v>
      </c>
      <c r="F44" s="2"/>
      <c r="G44" s="2"/>
      <c r="H44" s="8">
        <v>100</v>
      </c>
      <c r="J44" s="24">
        <f t="shared" si="0"/>
        <v>400</v>
      </c>
    </row>
    <row r="45" spans="1:10" ht="12.75">
      <c r="A45" s="23" t="s">
        <v>168</v>
      </c>
      <c r="E45" s="2">
        <v>4000</v>
      </c>
      <c r="F45" s="2"/>
      <c r="G45" s="2">
        <v>400</v>
      </c>
      <c r="H45" s="8">
        <v>800</v>
      </c>
      <c r="J45" s="24">
        <f t="shared" si="0"/>
        <v>2800</v>
      </c>
    </row>
    <row r="46" spans="1:10" ht="12.75">
      <c r="A46" s="23" t="s">
        <v>13</v>
      </c>
      <c r="E46" s="2">
        <v>10000</v>
      </c>
      <c r="F46" s="2"/>
      <c r="G46" s="2"/>
      <c r="H46" s="8">
        <v>2000</v>
      </c>
      <c r="J46" s="24">
        <f t="shared" si="0"/>
        <v>8000</v>
      </c>
    </row>
    <row r="47" spans="1:10" ht="12.75">
      <c r="A47" s="23" t="s">
        <v>111</v>
      </c>
      <c r="E47" s="2">
        <v>5000</v>
      </c>
      <c r="F47" s="2"/>
      <c r="G47" s="2">
        <v>1000</v>
      </c>
      <c r="H47" s="8">
        <v>1000</v>
      </c>
      <c r="J47" s="24">
        <f t="shared" si="0"/>
        <v>3000</v>
      </c>
    </row>
    <row r="48" spans="1:10" ht="12.75">
      <c r="A48" s="23" t="s">
        <v>124</v>
      </c>
      <c r="E48" s="2">
        <v>5000</v>
      </c>
      <c r="F48" s="2"/>
      <c r="G48" s="2"/>
      <c r="H48" s="8">
        <v>1000</v>
      </c>
      <c r="J48" s="24">
        <f t="shared" si="0"/>
        <v>4000</v>
      </c>
    </row>
    <row r="49" spans="1:10" ht="12.75">
      <c r="A49" s="23" t="s">
        <v>14</v>
      </c>
      <c r="E49" s="2">
        <v>5000</v>
      </c>
      <c r="F49" s="2"/>
      <c r="G49" s="2">
        <v>5000</v>
      </c>
      <c r="J49" s="24">
        <f t="shared" si="0"/>
        <v>0</v>
      </c>
    </row>
    <row r="50" spans="1:12" ht="12.75">
      <c r="A50" s="23" t="s">
        <v>94</v>
      </c>
      <c r="E50" s="2">
        <v>2500</v>
      </c>
      <c r="F50" s="2"/>
      <c r="G50" s="14">
        <v>500</v>
      </c>
      <c r="H50" s="8">
        <v>500</v>
      </c>
      <c r="I50" s="27"/>
      <c r="J50" s="24">
        <f t="shared" si="0"/>
        <v>1500</v>
      </c>
      <c r="K50" s="16"/>
      <c r="L50" s="16"/>
    </row>
    <row r="51" spans="1:10" ht="12.75">
      <c r="A51" s="23" t="s">
        <v>242</v>
      </c>
      <c r="E51" s="2">
        <v>100</v>
      </c>
      <c r="F51" s="2"/>
      <c r="G51" s="2"/>
      <c r="H51" s="8">
        <v>-200</v>
      </c>
      <c r="I51" s="25" t="s">
        <v>241</v>
      </c>
      <c r="J51" s="24">
        <f t="shared" si="0"/>
        <v>300</v>
      </c>
    </row>
    <row r="52" spans="1:10" ht="12.75">
      <c r="A52" s="23" t="s">
        <v>86</v>
      </c>
      <c r="E52" s="2">
        <v>5000</v>
      </c>
      <c r="F52" s="2"/>
      <c r="G52" s="2"/>
      <c r="H52" s="8">
        <v>-2000</v>
      </c>
      <c r="I52" s="25" t="s">
        <v>241</v>
      </c>
      <c r="J52" s="24">
        <f t="shared" si="0"/>
        <v>7000</v>
      </c>
    </row>
    <row r="53" spans="1:10" ht="12.75">
      <c r="A53" s="23" t="s">
        <v>90</v>
      </c>
      <c r="E53" s="2">
        <v>4000</v>
      </c>
      <c r="F53" s="2"/>
      <c r="G53" s="2">
        <v>800</v>
      </c>
      <c r="H53" s="8">
        <v>800</v>
      </c>
      <c r="J53" s="24">
        <f t="shared" si="0"/>
        <v>2400</v>
      </c>
    </row>
    <row r="54" spans="1:10" ht="12.75">
      <c r="A54" s="23" t="s">
        <v>183</v>
      </c>
      <c r="E54" s="2">
        <v>4000</v>
      </c>
      <c r="F54" s="2"/>
      <c r="G54" s="2"/>
      <c r="J54" s="24">
        <f t="shared" si="0"/>
        <v>4000</v>
      </c>
    </row>
    <row r="55" spans="1:10" ht="12.75">
      <c r="A55" s="23" t="s">
        <v>120</v>
      </c>
      <c r="E55" s="2">
        <v>5000</v>
      </c>
      <c r="F55" s="2"/>
      <c r="G55" s="2">
        <v>1000</v>
      </c>
      <c r="H55" s="8">
        <v>1000</v>
      </c>
      <c r="J55" s="24">
        <f t="shared" si="0"/>
        <v>3000</v>
      </c>
    </row>
    <row r="56" spans="1:10" ht="12.75">
      <c r="A56" s="23" t="s">
        <v>54</v>
      </c>
      <c r="E56" s="2">
        <v>15000</v>
      </c>
      <c r="F56" s="2"/>
      <c r="G56" s="2">
        <v>3000</v>
      </c>
      <c r="H56" s="8">
        <v>3000</v>
      </c>
      <c r="J56" s="24">
        <f t="shared" si="0"/>
        <v>9000</v>
      </c>
    </row>
    <row r="57" spans="1:10" ht="12.75">
      <c r="A57" s="3" t="s">
        <v>102</v>
      </c>
      <c r="E57" s="2">
        <v>500</v>
      </c>
      <c r="F57" s="2"/>
      <c r="G57" s="2">
        <v>100</v>
      </c>
      <c r="H57" s="8">
        <v>-100</v>
      </c>
      <c r="I57" s="25" t="s">
        <v>231</v>
      </c>
      <c r="J57" s="24">
        <f t="shared" si="0"/>
        <v>500</v>
      </c>
    </row>
    <row r="58" spans="1:10" ht="12.75">
      <c r="A58" s="3" t="s">
        <v>10</v>
      </c>
      <c r="E58" s="2">
        <v>20000</v>
      </c>
      <c r="F58" s="2"/>
      <c r="G58" s="2">
        <v>4000</v>
      </c>
      <c r="J58" s="24">
        <f t="shared" si="0"/>
        <v>16000</v>
      </c>
    </row>
    <row r="59" spans="1:10" ht="12.75">
      <c r="A59" s="3" t="s">
        <v>169</v>
      </c>
      <c r="E59" s="2">
        <v>1250</v>
      </c>
      <c r="F59" s="2"/>
      <c r="G59" s="2"/>
      <c r="J59" s="24">
        <f t="shared" si="0"/>
        <v>1250</v>
      </c>
    </row>
    <row r="60" spans="1:10" ht="12.75">
      <c r="A60" s="3" t="s">
        <v>42</v>
      </c>
      <c r="E60" s="2">
        <v>25000</v>
      </c>
      <c r="F60" s="2"/>
      <c r="G60" s="2"/>
      <c r="H60" s="8">
        <f>1250+1250+1250+1250</f>
        <v>5000</v>
      </c>
      <c r="J60" s="24">
        <f t="shared" si="0"/>
        <v>20000</v>
      </c>
    </row>
    <row r="61" spans="1:10" ht="12.75">
      <c r="A61" s="3" t="s">
        <v>3</v>
      </c>
      <c r="D61" s="9"/>
      <c r="E61" s="2">
        <v>25000</v>
      </c>
      <c r="F61" s="2"/>
      <c r="G61" s="2"/>
      <c r="J61" s="24">
        <f t="shared" si="0"/>
        <v>25000</v>
      </c>
    </row>
    <row r="62" spans="1:10" ht="12.75">
      <c r="A62" s="3" t="s">
        <v>155</v>
      </c>
      <c r="E62" s="2">
        <v>1250</v>
      </c>
      <c r="F62" s="2"/>
      <c r="G62" s="2"/>
      <c r="H62" s="8">
        <v>250</v>
      </c>
      <c r="J62" s="24">
        <f t="shared" si="0"/>
        <v>1000</v>
      </c>
    </row>
    <row r="63" spans="1:10" ht="12.75">
      <c r="A63" s="3" t="s">
        <v>134</v>
      </c>
      <c r="E63" s="2">
        <v>5000</v>
      </c>
      <c r="F63" s="2"/>
      <c r="G63" s="2">
        <v>1000</v>
      </c>
      <c r="H63" s="8">
        <v>1000</v>
      </c>
      <c r="J63" s="24">
        <f t="shared" si="0"/>
        <v>3000</v>
      </c>
    </row>
    <row r="64" spans="1:10" ht="12.75">
      <c r="A64" s="3" t="s">
        <v>16</v>
      </c>
      <c r="E64" s="2">
        <v>30000</v>
      </c>
      <c r="F64" s="2"/>
      <c r="G64" s="2"/>
      <c r="H64" s="8">
        <v>6000</v>
      </c>
      <c r="J64" s="24">
        <f t="shared" si="0"/>
        <v>24000</v>
      </c>
    </row>
    <row r="65" spans="1:10" ht="12.75">
      <c r="A65" s="3" t="s">
        <v>22</v>
      </c>
      <c r="E65" s="2">
        <v>25000</v>
      </c>
      <c r="F65" s="2"/>
      <c r="G65" s="2"/>
      <c r="H65" s="8">
        <v>5000</v>
      </c>
      <c r="J65" s="24">
        <f t="shared" si="0"/>
        <v>20000</v>
      </c>
    </row>
    <row r="66" spans="1:10" ht="12.75">
      <c r="A66" s="3" t="s">
        <v>85</v>
      </c>
      <c r="E66" s="2">
        <v>20000</v>
      </c>
      <c r="F66" s="2"/>
      <c r="G66" s="2">
        <v>4000</v>
      </c>
      <c r="H66" s="8">
        <v>-4000</v>
      </c>
      <c r="I66" s="25" t="s">
        <v>223</v>
      </c>
      <c r="J66" s="24">
        <f t="shared" si="0"/>
        <v>20000</v>
      </c>
    </row>
    <row r="67" spans="1:10" ht="12.75">
      <c r="A67" s="3" t="s">
        <v>146</v>
      </c>
      <c r="E67" s="2">
        <v>7500</v>
      </c>
      <c r="F67" s="2"/>
      <c r="G67" s="2"/>
      <c r="H67" s="8">
        <v>2500</v>
      </c>
      <c r="J67" s="24">
        <f t="shared" si="0"/>
        <v>5000</v>
      </c>
    </row>
    <row r="68" spans="1:10" ht="12.75">
      <c r="A68" s="3" t="s">
        <v>65</v>
      </c>
      <c r="E68" s="2">
        <v>2500</v>
      </c>
      <c r="F68" s="2"/>
      <c r="G68" s="2"/>
      <c r="J68" s="24">
        <f t="shared" si="0"/>
        <v>2500</v>
      </c>
    </row>
    <row r="69" spans="1:10" ht="12.75">
      <c r="A69" s="3" t="s">
        <v>128</v>
      </c>
      <c r="E69" s="2">
        <v>4000</v>
      </c>
      <c r="F69" s="2"/>
      <c r="G69" s="2">
        <v>400</v>
      </c>
      <c r="H69" s="8">
        <v>-600</v>
      </c>
      <c r="I69" s="25" t="s">
        <v>231</v>
      </c>
      <c r="J69" s="24">
        <f t="shared" si="0"/>
        <v>4200</v>
      </c>
    </row>
    <row r="70" spans="1:10" ht="12.75">
      <c r="A70" s="3" t="s">
        <v>178</v>
      </c>
      <c r="E70" s="2">
        <v>2000</v>
      </c>
      <c r="F70" s="2"/>
      <c r="G70" s="2"/>
      <c r="H70" s="8">
        <v>400</v>
      </c>
      <c r="J70" s="24">
        <f t="shared" si="0"/>
        <v>1600</v>
      </c>
    </row>
    <row r="71" spans="1:10" ht="12.75">
      <c r="A71" s="3" t="s">
        <v>8</v>
      </c>
      <c r="E71" s="2">
        <v>5000</v>
      </c>
      <c r="F71" s="2"/>
      <c r="G71" s="2"/>
      <c r="H71" s="8">
        <v>1000</v>
      </c>
      <c r="J71" s="24">
        <f aca="true" t="shared" si="1" ref="J71:J135">E71-(G71+H71)</f>
        <v>4000</v>
      </c>
    </row>
    <row r="72" spans="1:10" ht="12.75">
      <c r="A72" s="3" t="s">
        <v>74</v>
      </c>
      <c r="E72" s="2">
        <v>500</v>
      </c>
      <c r="F72" s="2"/>
      <c r="G72" s="2"/>
      <c r="H72" s="8">
        <v>100</v>
      </c>
      <c r="J72" s="24">
        <f t="shared" si="1"/>
        <v>400</v>
      </c>
    </row>
    <row r="73" spans="1:10" ht="12.75">
      <c r="A73" s="3" t="s">
        <v>175</v>
      </c>
      <c r="E73" s="2">
        <v>500</v>
      </c>
      <c r="F73" s="2"/>
      <c r="G73" s="2"/>
      <c r="H73" s="8">
        <v>-100</v>
      </c>
      <c r="I73" s="25" t="s">
        <v>231</v>
      </c>
      <c r="J73" s="24">
        <f t="shared" si="1"/>
        <v>600</v>
      </c>
    </row>
    <row r="74" spans="1:10" ht="12.75">
      <c r="A74" s="3" t="s">
        <v>25</v>
      </c>
      <c r="E74" s="2">
        <v>200000</v>
      </c>
      <c r="F74" s="2">
        <v>75000</v>
      </c>
      <c r="G74" s="2">
        <v>75000</v>
      </c>
      <c r="J74" s="24">
        <f t="shared" si="1"/>
        <v>125000</v>
      </c>
    </row>
    <row r="75" spans="1:10" ht="12.75">
      <c r="A75" s="3" t="s">
        <v>185</v>
      </c>
      <c r="E75" s="2">
        <v>10000</v>
      </c>
      <c r="F75" s="2"/>
      <c r="G75" s="2"/>
      <c r="H75" s="8">
        <v>2000</v>
      </c>
      <c r="J75" s="24">
        <f t="shared" si="1"/>
        <v>8000</v>
      </c>
    </row>
    <row r="76" spans="1:10" ht="12.75">
      <c r="A76" s="3" t="s">
        <v>62</v>
      </c>
      <c r="E76" s="2">
        <v>5000</v>
      </c>
      <c r="F76" s="2"/>
      <c r="G76" s="2"/>
      <c r="H76" s="8">
        <v>1000</v>
      </c>
      <c r="J76" s="24">
        <f t="shared" si="1"/>
        <v>4000</v>
      </c>
    </row>
    <row r="77" spans="1:10" ht="12.75">
      <c r="A77" s="3" t="s">
        <v>114</v>
      </c>
      <c r="E77" s="2">
        <v>5000</v>
      </c>
      <c r="F77" s="2"/>
      <c r="G77" s="2">
        <v>1000</v>
      </c>
      <c r="J77" s="24">
        <f t="shared" si="1"/>
        <v>4000</v>
      </c>
    </row>
    <row r="78" spans="1:10" ht="12.75">
      <c r="A78" s="3" t="s">
        <v>157</v>
      </c>
      <c r="E78" s="2">
        <v>10000</v>
      </c>
      <c r="F78" s="2"/>
      <c r="G78" s="2">
        <v>2000</v>
      </c>
      <c r="J78" s="24">
        <f t="shared" si="1"/>
        <v>8000</v>
      </c>
    </row>
    <row r="79" spans="1:10" ht="12.75">
      <c r="A79" s="3" t="s">
        <v>21</v>
      </c>
      <c r="E79" s="2">
        <v>10000</v>
      </c>
      <c r="F79" s="2"/>
      <c r="G79" s="2"/>
      <c r="H79" s="8">
        <f>2000+1000</f>
        <v>3000</v>
      </c>
      <c r="J79" s="24">
        <f t="shared" si="1"/>
        <v>7000</v>
      </c>
    </row>
    <row r="80" spans="1:10" ht="12.75">
      <c r="A80" s="3" t="s">
        <v>127</v>
      </c>
      <c r="C80" s="3" t="s">
        <v>194</v>
      </c>
      <c r="E80" s="2">
        <v>2000</v>
      </c>
      <c r="F80" s="2"/>
      <c r="G80" s="2"/>
      <c r="J80" s="24">
        <f t="shared" si="1"/>
        <v>2000</v>
      </c>
    </row>
    <row r="81" spans="1:10" ht="12.75">
      <c r="A81" s="3" t="s">
        <v>80</v>
      </c>
      <c r="E81" s="2">
        <v>1000</v>
      </c>
      <c r="F81" s="2"/>
      <c r="G81" s="2"/>
      <c r="H81" s="8">
        <v>200</v>
      </c>
      <c r="J81" s="24">
        <f t="shared" si="1"/>
        <v>800</v>
      </c>
    </row>
    <row r="82" spans="1:10" ht="12.75">
      <c r="A82" s="3" t="s">
        <v>182</v>
      </c>
      <c r="E82" s="2">
        <v>500</v>
      </c>
      <c r="F82" s="2"/>
      <c r="G82" s="2"/>
      <c r="H82" s="8">
        <v>-500</v>
      </c>
      <c r="I82" s="25" t="s">
        <v>231</v>
      </c>
      <c r="J82" s="24">
        <f t="shared" si="1"/>
        <v>1000</v>
      </c>
    </row>
    <row r="83" spans="1:10" ht="12.75">
      <c r="A83" s="3" t="s">
        <v>77</v>
      </c>
      <c r="E83" s="2">
        <v>500</v>
      </c>
      <c r="F83" s="2"/>
      <c r="G83" s="2"/>
      <c r="H83" s="8">
        <v>-100</v>
      </c>
      <c r="I83" s="25" t="s">
        <v>231</v>
      </c>
      <c r="J83" s="24">
        <f t="shared" si="1"/>
        <v>600</v>
      </c>
    </row>
    <row r="84" spans="1:10" ht="12.75">
      <c r="A84" s="3" t="s">
        <v>131</v>
      </c>
      <c r="E84" s="2">
        <v>1000</v>
      </c>
      <c r="F84" s="2"/>
      <c r="G84" s="2">
        <v>100</v>
      </c>
      <c r="H84" s="8">
        <v>150</v>
      </c>
      <c r="I84" s="25">
        <v>100</v>
      </c>
      <c r="J84" s="24">
        <f t="shared" si="1"/>
        <v>750</v>
      </c>
    </row>
    <row r="85" spans="1:10" ht="12.75">
      <c r="A85" s="3" t="s">
        <v>151</v>
      </c>
      <c r="E85" s="2">
        <v>2500</v>
      </c>
      <c r="F85" s="2"/>
      <c r="G85" s="2">
        <v>500</v>
      </c>
      <c r="H85" s="8">
        <v>500</v>
      </c>
      <c r="J85" s="24">
        <f t="shared" si="1"/>
        <v>1500</v>
      </c>
    </row>
    <row r="86" spans="1:10" ht="12.75">
      <c r="A86" s="3" t="s">
        <v>78</v>
      </c>
      <c r="E86" s="2">
        <v>100</v>
      </c>
      <c r="F86" s="2"/>
      <c r="G86" s="2"/>
      <c r="H86" s="8">
        <v>20</v>
      </c>
      <c r="J86" s="24">
        <f t="shared" si="1"/>
        <v>80</v>
      </c>
    </row>
    <row r="87" spans="1:10" ht="12.75">
      <c r="A87" s="3" t="s">
        <v>53</v>
      </c>
      <c r="E87" s="14">
        <v>50000</v>
      </c>
      <c r="F87" s="14"/>
      <c r="G87" s="2"/>
      <c r="H87" s="8">
        <v>10000</v>
      </c>
      <c r="J87" s="24">
        <f t="shared" si="1"/>
        <v>40000</v>
      </c>
    </row>
    <row r="88" spans="1:10" ht="12.75">
      <c r="A88" s="3" t="s">
        <v>212</v>
      </c>
      <c r="E88" s="2">
        <v>50000</v>
      </c>
      <c r="F88" s="2"/>
      <c r="G88" s="2">
        <v>10000</v>
      </c>
      <c r="J88" s="24">
        <f t="shared" si="1"/>
        <v>40000</v>
      </c>
    </row>
    <row r="89" spans="1:10" ht="12.75">
      <c r="A89" s="3" t="s">
        <v>55</v>
      </c>
      <c r="E89" s="2">
        <v>5000</v>
      </c>
      <c r="F89" s="2"/>
      <c r="G89" s="2"/>
      <c r="J89" s="24">
        <f t="shared" si="1"/>
        <v>5000</v>
      </c>
    </row>
    <row r="90" spans="1:10" ht="12.75">
      <c r="A90" s="3" t="s">
        <v>213</v>
      </c>
      <c r="E90" s="2">
        <v>5000</v>
      </c>
      <c r="F90" s="2"/>
      <c r="G90" s="2"/>
      <c r="H90" s="8">
        <v>500</v>
      </c>
      <c r="J90" s="24">
        <f t="shared" si="1"/>
        <v>4500</v>
      </c>
    </row>
    <row r="91" spans="1:10" ht="12.75">
      <c r="A91" s="3" t="s">
        <v>190</v>
      </c>
      <c r="E91" s="2">
        <v>4000</v>
      </c>
      <c r="F91" s="2"/>
      <c r="G91" s="2">
        <v>400</v>
      </c>
      <c r="H91" s="8">
        <v>800</v>
      </c>
      <c r="J91" s="24">
        <f t="shared" si="1"/>
        <v>2800</v>
      </c>
    </row>
    <row r="92" spans="1:10" ht="12.75">
      <c r="A92" s="3" t="s">
        <v>243</v>
      </c>
      <c r="E92" s="2">
        <v>4000</v>
      </c>
      <c r="F92" s="2"/>
      <c r="G92" s="2">
        <v>800</v>
      </c>
      <c r="H92" s="8">
        <v>800</v>
      </c>
      <c r="J92" s="24">
        <f>E92-(G92+H92)</f>
        <v>2400</v>
      </c>
    </row>
    <row r="93" spans="1:10" ht="12.75">
      <c r="A93" s="3" t="s">
        <v>103</v>
      </c>
      <c r="E93" s="2">
        <v>250</v>
      </c>
      <c r="F93" s="2"/>
      <c r="G93" s="2"/>
      <c r="H93" s="8">
        <v>50</v>
      </c>
      <c r="I93" s="25" t="s">
        <v>230</v>
      </c>
      <c r="J93" s="24">
        <f t="shared" si="1"/>
        <v>200</v>
      </c>
    </row>
    <row r="94" spans="1:10" ht="12.75">
      <c r="A94" s="3" t="s">
        <v>88</v>
      </c>
      <c r="E94" s="2">
        <v>1000</v>
      </c>
      <c r="F94" s="2"/>
      <c r="G94" s="2">
        <v>400</v>
      </c>
      <c r="H94" s="8">
        <v>200</v>
      </c>
      <c r="J94" s="24">
        <f t="shared" si="1"/>
        <v>400</v>
      </c>
    </row>
    <row r="95" spans="1:10" ht="12.75">
      <c r="A95" s="3" t="s">
        <v>126</v>
      </c>
      <c r="E95" s="2">
        <v>500</v>
      </c>
      <c r="F95" s="2"/>
      <c r="G95" s="2"/>
      <c r="J95" s="24">
        <f t="shared" si="1"/>
        <v>500</v>
      </c>
    </row>
    <row r="96" spans="1:10" ht="12.75">
      <c r="A96" s="3" t="s">
        <v>144</v>
      </c>
      <c r="E96" s="2">
        <v>5000</v>
      </c>
      <c r="F96" s="2"/>
      <c r="G96" s="2"/>
      <c r="H96" s="8">
        <v>1000</v>
      </c>
      <c r="J96" s="24">
        <f t="shared" si="1"/>
        <v>4000</v>
      </c>
    </row>
    <row r="97" spans="1:10" ht="12.75">
      <c r="A97" s="3" t="s">
        <v>206</v>
      </c>
      <c r="E97" s="2">
        <v>20000</v>
      </c>
      <c r="F97" s="2"/>
      <c r="G97" s="2"/>
      <c r="H97" s="8">
        <f>2000+2000</f>
        <v>4000</v>
      </c>
      <c r="J97" s="24">
        <f t="shared" si="1"/>
        <v>16000</v>
      </c>
    </row>
    <row r="98" spans="1:10" ht="12.75">
      <c r="A98" s="3" t="s">
        <v>181</v>
      </c>
      <c r="E98" s="2">
        <v>2000</v>
      </c>
      <c r="F98" s="2"/>
      <c r="G98" s="2"/>
      <c r="H98" s="8">
        <v>400</v>
      </c>
      <c r="J98" s="24">
        <f t="shared" si="1"/>
        <v>1600</v>
      </c>
    </row>
    <row r="99" spans="1:10" ht="12.75">
      <c r="A99" s="3" t="s">
        <v>39</v>
      </c>
      <c r="E99" s="2">
        <v>50000</v>
      </c>
      <c r="F99" s="2"/>
      <c r="G99" s="2"/>
      <c r="H99" s="8">
        <v>10000</v>
      </c>
      <c r="J99" s="24">
        <f t="shared" si="1"/>
        <v>40000</v>
      </c>
    </row>
    <row r="100" spans="1:10" ht="12.75">
      <c r="A100" s="3" t="s">
        <v>148</v>
      </c>
      <c r="E100" s="2">
        <v>2000</v>
      </c>
      <c r="F100" s="2"/>
      <c r="G100" s="2"/>
      <c r="J100" s="24">
        <f t="shared" si="1"/>
        <v>2000</v>
      </c>
    </row>
    <row r="101" spans="1:10" ht="12.75">
      <c r="A101" s="3" t="s">
        <v>51</v>
      </c>
      <c r="E101" s="2">
        <v>5000</v>
      </c>
      <c r="F101" s="2"/>
      <c r="G101" s="2"/>
      <c r="H101" s="8">
        <f>333.33+333.34+333</f>
        <v>999.67</v>
      </c>
      <c r="I101" s="25" t="s">
        <v>233</v>
      </c>
      <c r="J101" s="24">
        <f t="shared" si="1"/>
        <v>4000.33</v>
      </c>
    </row>
    <row r="102" spans="1:10" ht="12.75">
      <c r="A102" s="3" t="s">
        <v>163</v>
      </c>
      <c r="E102" s="2">
        <v>1000</v>
      </c>
      <c r="F102" s="2"/>
      <c r="G102" s="2">
        <v>1000</v>
      </c>
      <c r="J102" s="24">
        <f t="shared" si="1"/>
        <v>0</v>
      </c>
    </row>
    <row r="103" spans="1:10" ht="12.75">
      <c r="A103" s="3" t="s">
        <v>35</v>
      </c>
      <c r="E103" s="2">
        <v>5000</v>
      </c>
      <c r="F103" s="2"/>
      <c r="G103" s="2">
        <v>250</v>
      </c>
      <c r="H103" s="8">
        <v>1000</v>
      </c>
      <c r="J103" s="24">
        <f t="shared" si="1"/>
        <v>3750</v>
      </c>
    </row>
    <row r="104" spans="1:10" ht="12.75">
      <c r="A104" s="3" t="s">
        <v>108</v>
      </c>
      <c r="E104" s="2">
        <v>15000</v>
      </c>
      <c r="F104" s="2"/>
      <c r="G104" s="2"/>
      <c r="H104" s="8">
        <f>2000+2000</f>
        <v>4000</v>
      </c>
      <c r="J104" s="24">
        <f t="shared" si="1"/>
        <v>11000</v>
      </c>
    </row>
    <row r="105" spans="1:10" ht="12.75">
      <c r="A105" s="3" t="s">
        <v>110</v>
      </c>
      <c r="E105" s="2">
        <v>2500</v>
      </c>
      <c r="F105" s="2"/>
      <c r="G105" s="2">
        <v>500</v>
      </c>
      <c r="H105" s="8">
        <v>500</v>
      </c>
      <c r="J105" s="24">
        <f t="shared" si="1"/>
        <v>1500</v>
      </c>
    </row>
    <row r="106" spans="1:10" ht="12.75">
      <c r="A106" s="3" t="s">
        <v>101</v>
      </c>
      <c r="E106" s="2">
        <v>250</v>
      </c>
      <c r="F106" s="2"/>
      <c r="G106" s="2">
        <v>250</v>
      </c>
      <c r="J106" s="24">
        <f t="shared" si="1"/>
        <v>0</v>
      </c>
    </row>
    <row r="107" spans="1:10" ht="12.75">
      <c r="A107" s="3" t="s">
        <v>20</v>
      </c>
      <c r="E107" s="2">
        <v>5000</v>
      </c>
      <c r="F107" s="2"/>
      <c r="G107" s="2"/>
      <c r="H107" s="8">
        <v>1000</v>
      </c>
      <c r="J107" s="24">
        <f t="shared" si="1"/>
        <v>4000</v>
      </c>
    </row>
    <row r="108" spans="1:10" ht="12.75">
      <c r="A108" s="3" t="s">
        <v>73</v>
      </c>
      <c r="E108" s="2">
        <v>1000</v>
      </c>
      <c r="F108" s="2"/>
      <c r="G108" s="2"/>
      <c r="H108" s="8">
        <v>200</v>
      </c>
      <c r="J108" s="24">
        <f t="shared" si="1"/>
        <v>800</v>
      </c>
    </row>
    <row r="109" spans="1:10" ht="12.75">
      <c r="A109" s="3" t="s">
        <v>4</v>
      </c>
      <c r="E109" s="2">
        <v>2500</v>
      </c>
      <c r="F109" s="2"/>
      <c r="G109" s="2"/>
      <c r="H109" s="8">
        <v>500</v>
      </c>
      <c r="J109" s="24">
        <f t="shared" si="1"/>
        <v>2000</v>
      </c>
    </row>
    <row r="110" spans="1:10" ht="12.75">
      <c r="A110" s="3" t="s">
        <v>92</v>
      </c>
      <c r="E110" s="2">
        <v>1250</v>
      </c>
      <c r="F110" s="2"/>
      <c r="G110" s="2">
        <v>250</v>
      </c>
      <c r="H110" s="8">
        <v>250</v>
      </c>
      <c r="J110" s="24">
        <f t="shared" si="1"/>
        <v>750</v>
      </c>
    </row>
    <row r="111" spans="1:10" ht="12.75">
      <c r="A111" s="3" t="s">
        <v>112</v>
      </c>
      <c r="E111" s="2">
        <v>3000</v>
      </c>
      <c r="F111" s="2"/>
      <c r="G111" s="2">
        <v>1000</v>
      </c>
      <c r="H111" s="8">
        <v>1000</v>
      </c>
      <c r="J111" s="24">
        <f t="shared" si="1"/>
        <v>1000</v>
      </c>
    </row>
    <row r="112" spans="1:10" ht="12.75">
      <c r="A112" s="3" t="s">
        <v>176</v>
      </c>
      <c r="E112" s="2">
        <v>4000</v>
      </c>
      <c r="F112" s="2"/>
      <c r="G112" s="2">
        <v>800</v>
      </c>
      <c r="J112" s="24">
        <f t="shared" si="1"/>
        <v>3200</v>
      </c>
    </row>
    <row r="113" spans="1:10" ht="12.75">
      <c r="A113" s="3" t="s">
        <v>95</v>
      </c>
      <c r="E113" s="2">
        <v>4000</v>
      </c>
      <c r="F113" s="2"/>
      <c r="G113" s="2">
        <v>800</v>
      </c>
      <c r="J113" s="24">
        <f t="shared" si="1"/>
        <v>3200</v>
      </c>
    </row>
    <row r="114" spans="1:10" ht="12.75">
      <c r="A114" s="3" t="s">
        <v>129</v>
      </c>
      <c r="E114" s="2">
        <v>4000</v>
      </c>
      <c r="F114" s="2"/>
      <c r="G114" s="2"/>
      <c r="H114" s="8">
        <v>1200</v>
      </c>
      <c r="J114" s="24">
        <f t="shared" si="1"/>
        <v>2800</v>
      </c>
    </row>
    <row r="115" spans="1:10" ht="12.75">
      <c r="A115" s="3" t="s">
        <v>68</v>
      </c>
      <c r="E115" s="2">
        <v>100</v>
      </c>
      <c r="F115" s="2"/>
      <c r="G115" s="2"/>
      <c r="H115" s="8">
        <v>100</v>
      </c>
      <c r="J115" s="24">
        <f t="shared" si="1"/>
        <v>0</v>
      </c>
    </row>
    <row r="116" spans="1:10" ht="12.75">
      <c r="A116" s="3" t="s">
        <v>60</v>
      </c>
      <c r="E116" s="2">
        <v>2000</v>
      </c>
      <c r="F116" s="2"/>
      <c r="G116" s="2">
        <v>400</v>
      </c>
      <c r="H116" s="8">
        <v>400</v>
      </c>
      <c r="J116" s="24">
        <f t="shared" si="1"/>
        <v>1200</v>
      </c>
    </row>
    <row r="117" spans="1:10" ht="12.75">
      <c r="A117" s="3" t="s">
        <v>59</v>
      </c>
      <c r="E117" s="2">
        <v>2000</v>
      </c>
      <c r="F117" s="2"/>
      <c r="G117" s="2"/>
      <c r="H117" s="8">
        <v>400</v>
      </c>
      <c r="J117" s="24">
        <f t="shared" si="1"/>
        <v>1600</v>
      </c>
    </row>
    <row r="118" spans="1:10" ht="12.75">
      <c r="A118" s="3" t="s">
        <v>147</v>
      </c>
      <c r="E118" s="2">
        <v>500</v>
      </c>
      <c r="F118" s="2"/>
      <c r="G118" s="2"/>
      <c r="H118" s="8">
        <v>100</v>
      </c>
      <c r="J118" s="24">
        <f t="shared" si="1"/>
        <v>400</v>
      </c>
    </row>
    <row r="119" spans="1:10" ht="12.75">
      <c r="A119" s="3" t="s">
        <v>87</v>
      </c>
      <c r="E119" s="2">
        <v>1250</v>
      </c>
      <c r="F119" s="2"/>
      <c r="G119" s="2">
        <v>250</v>
      </c>
      <c r="H119" s="8">
        <v>250</v>
      </c>
      <c r="J119" s="24">
        <f t="shared" si="1"/>
        <v>750</v>
      </c>
    </row>
    <row r="120" spans="1:10" ht="12.75">
      <c r="A120" s="3" t="s">
        <v>81</v>
      </c>
      <c r="E120" s="2">
        <v>2500</v>
      </c>
      <c r="F120" s="2"/>
      <c r="G120" s="2">
        <v>500</v>
      </c>
      <c r="H120" s="8">
        <v>500</v>
      </c>
      <c r="J120" s="24">
        <f t="shared" si="1"/>
        <v>1500</v>
      </c>
    </row>
    <row r="121" spans="1:10" ht="12.75">
      <c r="A121" s="3" t="s">
        <v>225</v>
      </c>
      <c r="E121" s="2">
        <v>10000</v>
      </c>
      <c r="F121" s="2"/>
      <c r="G121" s="2"/>
      <c r="H121" s="8">
        <v>2000</v>
      </c>
      <c r="J121" s="24">
        <f t="shared" si="1"/>
        <v>8000</v>
      </c>
    </row>
    <row r="122" spans="1:10" ht="12.75">
      <c r="A122" s="3" t="s">
        <v>104</v>
      </c>
      <c r="E122" s="2">
        <v>500</v>
      </c>
      <c r="F122" s="2"/>
      <c r="G122" s="2">
        <v>100</v>
      </c>
      <c r="H122" s="8">
        <v>100</v>
      </c>
      <c r="J122" s="24">
        <f t="shared" si="1"/>
        <v>300</v>
      </c>
    </row>
    <row r="123" spans="1:10" ht="12.75">
      <c r="A123" s="3" t="s">
        <v>137</v>
      </c>
      <c r="E123" s="2">
        <v>2500</v>
      </c>
      <c r="F123" s="2"/>
      <c r="G123" s="2"/>
      <c r="H123" s="8">
        <v>500</v>
      </c>
      <c r="J123" s="24">
        <f t="shared" si="1"/>
        <v>2000</v>
      </c>
    </row>
    <row r="124" spans="1:10" ht="12.75">
      <c r="A124" s="3" t="s">
        <v>133</v>
      </c>
      <c r="E124" s="2">
        <v>2000</v>
      </c>
      <c r="F124" s="2"/>
      <c r="G124" s="2"/>
      <c r="H124" s="8">
        <v>-500</v>
      </c>
      <c r="I124" s="25" t="s">
        <v>231</v>
      </c>
      <c r="J124" s="24">
        <f t="shared" si="1"/>
        <v>2500</v>
      </c>
    </row>
    <row r="125" spans="1:10" ht="12.75">
      <c r="A125" s="3" t="s">
        <v>7</v>
      </c>
      <c r="E125" s="2">
        <v>2500</v>
      </c>
      <c r="F125" s="2"/>
      <c r="G125" s="2"/>
      <c r="J125" s="24">
        <f t="shared" si="1"/>
        <v>2500</v>
      </c>
    </row>
    <row r="126" spans="1:10" ht="12.75">
      <c r="A126" s="3" t="s">
        <v>61</v>
      </c>
      <c r="E126" s="2">
        <v>500</v>
      </c>
      <c r="F126" s="2"/>
      <c r="G126" s="2"/>
      <c r="H126" s="8">
        <v>100</v>
      </c>
      <c r="J126" s="24">
        <f t="shared" si="1"/>
        <v>400</v>
      </c>
    </row>
    <row r="127" spans="1:10" ht="12.75">
      <c r="A127" s="3" t="s">
        <v>107</v>
      </c>
      <c r="E127" s="14">
        <v>5000</v>
      </c>
      <c r="F127" s="14"/>
      <c r="G127" s="2">
        <v>1000</v>
      </c>
      <c r="H127" s="8">
        <v>1000</v>
      </c>
      <c r="J127" s="24">
        <f t="shared" si="1"/>
        <v>3000</v>
      </c>
    </row>
    <row r="128" spans="1:10" ht="12.75">
      <c r="A128" s="3" t="s">
        <v>132</v>
      </c>
      <c r="E128" s="2">
        <v>1250</v>
      </c>
      <c r="F128" s="2"/>
      <c r="G128" s="2"/>
      <c r="H128" s="8">
        <v>-500</v>
      </c>
      <c r="I128" s="25" t="s">
        <v>231</v>
      </c>
      <c r="J128" s="24">
        <f t="shared" si="1"/>
        <v>1750</v>
      </c>
    </row>
    <row r="129" spans="1:10" ht="12.75">
      <c r="A129" s="3" t="s">
        <v>5</v>
      </c>
      <c r="E129" s="2">
        <v>20000</v>
      </c>
      <c r="F129" s="2"/>
      <c r="G129" s="2"/>
      <c r="H129" s="8">
        <v>4000</v>
      </c>
      <c r="J129" s="24">
        <f t="shared" si="1"/>
        <v>16000</v>
      </c>
    </row>
    <row r="130" spans="1:10" ht="12.75">
      <c r="A130" s="3" t="s">
        <v>136</v>
      </c>
      <c r="E130" s="2">
        <v>5000</v>
      </c>
      <c r="F130" s="2"/>
      <c r="G130" s="2"/>
      <c r="I130" s="25" t="s">
        <v>231</v>
      </c>
      <c r="J130" s="24">
        <f t="shared" si="1"/>
        <v>5000</v>
      </c>
    </row>
    <row r="131" spans="1:10" ht="12.75">
      <c r="A131" s="3" t="s">
        <v>119</v>
      </c>
      <c r="E131" s="2">
        <v>1000</v>
      </c>
      <c r="F131" s="2"/>
      <c r="G131" s="2"/>
      <c r="H131" s="8">
        <v>200</v>
      </c>
      <c r="J131" s="24">
        <f t="shared" si="1"/>
        <v>800</v>
      </c>
    </row>
    <row r="132" spans="1:10" ht="12.75">
      <c r="A132" s="3" t="s">
        <v>24</v>
      </c>
      <c r="E132" s="2">
        <v>25000</v>
      </c>
      <c r="F132" s="2"/>
      <c r="G132" s="2"/>
      <c r="H132" s="8">
        <v>5000</v>
      </c>
      <c r="J132" s="24">
        <f t="shared" si="1"/>
        <v>20000</v>
      </c>
    </row>
    <row r="133" spans="1:10" ht="12.75">
      <c r="A133" s="3" t="s">
        <v>15</v>
      </c>
      <c r="E133" s="2">
        <v>20000</v>
      </c>
      <c r="F133" s="2"/>
      <c r="G133" s="2"/>
      <c r="H133" s="8">
        <v>4000</v>
      </c>
      <c r="J133" s="24">
        <f t="shared" si="1"/>
        <v>16000</v>
      </c>
    </row>
    <row r="134" spans="1:10" ht="12.75">
      <c r="A134" s="3" t="s">
        <v>1</v>
      </c>
      <c r="E134" s="2">
        <v>25000</v>
      </c>
      <c r="F134" s="2"/>
      <c r="G134" s="2"/>
      <c r="H134" s="8">
        <f>4500+500</f>
        <v>5000</v>
      </c>
      <c r="J134" s="24">
        <f t="shared" si="1"/>
        <v>20000</v>
      </c>
    </row>
    <row r="135" spans="1:10" ht="12.75">
      <c r="A135" s="3" t="s">
        <v>63</v>
      </c>
      <c r="E135" s="2">
        <v>2500</v>
      </c>
      <c r="F135" s="2"/>
      <c r="G135" s="2"/>
      <c r="H135" s="8">
        <v>500</v>
      </c>
      <c r="J135" s="24">
        <f t="shared" si="1"/>
        <v>2000</v>
      </c>
    </row>
    <row r="136" spans="1:10" ht="12.75">
      <c r="A136" s="3" t="s">
        <v>143</v>
      </c>
      <c r="E136" s="2">
        <v>1250</v>
      </c>
      <c r="F136" s="2"/>
      <c r="G136" s="2">
        <v>250</v>
      </c>
      <c r="H136" s="8">
        <v>250</v>
      </c>
      <c r="J136" s="24">
        <f aca="true" t="shared" si="2" ref="J136:J199">E136-(G136+H136)</f>
        <v>750</v>
      </c>
    </row>
    <row r="137" spans="1:10" ht="12.75">
      <c r="A137" s="3" t="s">
        <v>91</v>
      </c>
      <c r="E137" s="2">
        <v>4000</v>
      </c>
      <c r="F137" s="2"/>
      <c r="G137" s="2">
        <v>800</v>
      </c>
      <c r="H137" s="8">
        <v>800</v>
      </c>
      <c r="J137" s="24">
        <f t="shared" si="2"/>
        <v>2400</v>
      </c>
    </row>
    <row r="138" spans="1:10" ht="12.75">
      <c r="A138" s="3" t="s">
        <v>149</v>
      </c>
      <c r="E138" s="2">
        <v>5000</v>
      </c>
      <c r="F138" s="2"/>
      <c r="G138" s="2">
        <v>1000</v>
      </c>
      <c r="H138" s="8">
        <v>1000</v>
      </c>
      <c r="J138" s="24">
        <f t="shared" si="2"/>
        <v>3000</v>
      </c>
    </row>
    <row r="139" spans="1:10" ht="12.75">
      <c r="A139" s="3" t="s">
        <v>47</v>
      </c>
      <c r="E139" s="2">
        <v>150000</v>
      </c>
      <c r="F139" s="2"/>
      <c r="G139" s="2">
        <v>30000</v>
      </c>
      <c r="H139" s="8">
        <v>30000</v>
      </c>
      <c r="J139" s="24">
        <f t="shared" si="2"/>
        <v>90000</v>
      </c>
    </row>
    <row r="140" spans="1:10" ht="12.75">
      <c r="A140" s="3" t="s">
        <v>106</v>
      </c>
      <c r="E140" s="2">
        <v>2500</v>
      </c>
      <c r="F140" s="2"/>
      <c r="G140" s="2">
        <v>500</v>
      </c>
      <c r="H140" s="8">
        <v>500</v>
      </c>
      <c r="J140" s="24">
        <f t="shared" si="2"/>
        <v>1500</v>
      </c>
    </row>
    <row r="141" spans="1:10" ht="12.75">
      <c r="A141" s="3" t="s">
        <v>72</v>
      </c>
      <c r="E141" s="2">
        <v>2500</v>
      </c>
      <c r="F141" s="2"/>
      <c r="G141" s="2"/>
      <c r="H141" s="8">
        <v>-500</v>
      </c>
      <c r="I141" s="25" t="s">
        <v>231</v>
      </c>
      <c r="J141" s="24">
        <f t="shared" si="2"/>
        <v>3000</v>
      </c>
    </row>
    <row r="142" spans="1:10" ht="12.75">
      <c r="A142" s="3" t="s">
        <v>216</v>
      </c>
      <c r="E142" s="2">
        <v>4000</v>
      </c>
      <c r="F142" s="2"/>
      <c r="G142" s="2">
        <v>-800</v>
      </c>
      <c r="J142" s="24">
        <f t="shared" si="2"/>
        <v>4800</v>
      </c>
    </row>
    <row r="143" spans="1:10" ht="12.75">
      <c r="A143" s="3" t="s">
        <v>199</v>
      </c>
      <c r="E143" s="2">
        <v>3000</v>
      </c>
      <c r="F143" s="2"/>
      <c r="G143" s="2"/>
      <c r="H143" s="8">
        <v>1000</v>
      </c>
      <c r="J143" s="24">
        <f t="shared" si="2"/>
        <v>2000</v>
      </c>
    </row>
    <row r="144" spans="1:10" ht="12.75">
      <c r="A144" s="3" t="s">
        <v>170</v>
      </c>
      <c r="E144" s="17">
        <v>5000</v>
      </c>
      <c r="F144" s="17"/>
      <c r="G144" s="2"/>
      <c r="H144" s="8">
        <v>1000</v>
      </c>
      <c r="J144" s="24">
        <f t="shared" si="2"/>
        <v>4000</v>
      </c>
    </row>
    <row r="145" spans="1:10" ht="12.75">
      <c r="A145" s="3" t="s">
        <v>67</v>
      </c>
      <c r="E145" s="2">
        <v>2500</v>
      </c>
      <c r="F145" s="2"/>
      <c r="G145" s="2"/>
      <c r="H145" s="8">
        <v>500</v>
      </c>
      <c r="J145" s="24">
        <f t="shared" si="2"/>
        <v>2000</v>
      </c>
    </row>
    <row r="146" spans="1:10" ht="12.75">
      <c r="A146" s="3" t="s">
        <v>171</v>
      </c>
      <c r="E146" s="2">
        <v>5000</v>
      </c>
      <c r="F146" s="2"/>
      <c r="G146" s="2"/>
      <c r="H146" s="8">
        <v>5000</v>
      </c>
      <c r="J146" s="24">
        <f t="shared" si="2"/>
        <v>0</v>
      </c>
    </row>
    <row r="147" spans="1:10" ht="12.75">
      <c r="A147" s="3" t="s">
        <v>96</v>
      </c>
      <c r="E147" s="2">
        <v>2000</v>
      </c>
      <c r="F147" s="2"/>
      <c r="G147" s="2">
        <v>400</v>
      </c>
      <c r="H147" s="8">
        <v>400</v>
      </c>
      <c r="J147" s="24">
        <f t="shared" si="2"/>
        <v>1200</v>
      </c>
    </row>
    <row r="148" spans="1:10" ht="12.75">
      <c r="A148" s="3" t="s">
        <v>172</v>
      </c>
      <c r="E148" s="2">
        <v>20000</v>
      </c>
      <c r="F148" s="2"/>
      <c r="G148" s="2"/>
      <c r="H148" s="8">
        <v>4000</v>
      </c>
      <c r="J148" s="24">
        <f t="shared" si="2"/>
        <v>16000</v>
      </c>
    </row>
    <row r="149" spans="1:10" ht="12.75">
      <c r="A149" s="3" t="s">
        <v>160</v>
      </c>
      <c r="E149" s="2">
        <v>2500</v>
      </c>
      <c r="F149" s="2"/>
      <c r="G149" s="2"/>
      <c r="H149" s="8">
        <v>500</v>
      </c>
      <c r="J149" s="24">
        <f t="shared" si="2"/>
        <v>2000</v>
      </c>
    </row>
    <row r="150" spans="1:10" ht="12.75">
      <c r="A150" s="3" t="s">
        <v>207</v>
      </c>
      <c r="E150" s="2">
        <v>500</v>
      </c>
      <c r="F150" s="2"/>
      <c r="G150" s="2"/>
      <c r="J150" s="24">
        <f t="shared" si="2"/>
        <v>500</v>
      </c>
    </row>
    <row r="151" spans="1:10" ht="12.75">
      <c r="A151" s="3" t="s">
        <v>100</v>
      </c>
      <c r="E151" s="2">
        <v>500</v>
      </c>
      <c r="F151" s="2"/>
      <c r="G151" s="2">
        <v>100</v>
      </c>
      <c r="H151" s="8">
        <v>100</v>
      </c>
      <c r="J151" s="24">
        <f t="shared" si="2"/>
        <v>300</v>
      </c>
    </row>
    <row r="152" spans="1:10" ht="12.75">
      <c r="A152" s="3" t="s">
        <v>118</v>
      </c>
      <c r="E152" s="2">
        <v>2500</v>
      </c>
      <c r="F152" s="2"/>
      <c r="G152" s="2"/>
      <c r="H152" s="8">
        <v>1000</v>
      </c>
      <c r="J152" s="24">
        <f t="shared" si="2"/>
        <v>1500</v>
      </c>
    </row>
    <row r="153" spans="1:10" ht="12.75">
      <c r="A153" s="3" t="s">
        <v>52</v>
      </c>
      <c r="E153" s="2">
        <v>15000</v>
      </c>
      <c r="F153" s="2"/>
      <c r="G153" s="2">
        <v>3000</v>
      </c>
      <c r="J153" s="24">
        <f t="shared" si="2"/>
        <v>12000</v>
      </c>
    </row>
    <row r="154" spans="1:10" ht="12.75">
      <c r="A154" s="3" t="s">
        <v>153</v>
      </c>
      <c r="E154" s="2">
        <v>5000</v>
      </c>
      <c r="F154" s="2"/>
      <c r="G154" s="2">
        <v>1000</v>
      </c>
      <c r="H154" s="8">
        <v>1000</v>
      </c>
      <c r="J154" s="24">
        <f t="shared" si="2"/>
        <v>3000</v>
      </c>
    </row>
    <row r="155" spans="1:10" ht="12.75">
      <c r="A155" s="3" t="s">
        <v>109</v>
      </c>
      <c r="E155" s="2">
        <v>2500</v>
      </c>
      <c r="F155" s="2"/>
      <c r="G155" s="2">
        <v>500</v>
      </c>
      <c r="H155" s="8">
        <f>500+500</f>
        <v>1000</v>
      </c>
      <c r="J155" s="24">
        <f t="shared" si="2"/>
        <v>1000</v>
      </c>
    </row>
    <row r="156" spans="1:10" ht="12.75">
      <c r="A156" s="3" t="s">
        <v>179</v>
      </c>
      <c r="E156" s="2">
        <v>1000</v>
      </c>
      <c r="F156" s="2"/>
      <c r="G156" s="2"/>
      <c r="J156" s="24">
        <f t="shared" si="2"/>
        <v>1000</v>
      </c>
    </row>
    <row r="157" spans="1:10" ht="12.75">
      <c r="A157" s="3" t="s">
        <v>82</v>
      </c>
      <c r="E157" s="2">
        <v>5000</v>
      </c>
      <c r="F157" s="2"/>
      <c r="G157" s="2">
        <v>1000</v>
      </c>
      <c r="J157" s="24">
        <f t="shared" si="2"/>
        <v>4000</v>
      </c>
    </row>
    <row r="158" spans="1:10" ht="12.75">
      <c r="A158" s="3" t="s">
        <v>99</v>
      </c>
      <c r="E158" s="2">
        <v>2500</v>
      </c>
      <c r="F158" s="2"/>
      <c r="G158" s="2">
        <v>500</v>
      </c>
      <c r="H158" s="8">
        <v>500</v>
      </c>
      <c r="J158" s="24">
        <f t="shared" si="2"/>
        <v>1500</v>
      </c>
    </row>
    <row r="159" spans="1:10" ht="12.75">
      <c r="A159" s="3" t="s">
        <v>162</v>
      </c>
      <c r="E159" s="2">
        <v>15000</v>
      </c>
      <c r="F159" s="2"/>
      <c r="G159" s="2">
        <v>3000</v>
      </c>
      <c r="H159" s="8">
        <v>3000</v>
      </c>
      <c r="J159" s="24">
        <f t="shared" si="2"/>
        <v>9000</v>
      </c>
    </row>
    <row r="160" spans="1:10" ht="12.75">
      <c r="A160" s="3" t="s">
        <v>188</v>
      </c>
      <c r="E160" s="2">
        <v>1000</v>
      </c>
      <c r="F160" s="2"/>
      <c r="G160" s="2"/>
      <c r="H160" s="8">
        <v>200</v>
      </c>
      <c r="J160" s="24">
        <f t="shared" si="2"/>
        <v>800</v>
      </c>
    </row>
    <row r="161" spans="1:10" ht="12.75">
      <c r="A161" s="3" t="s">
        <v>26</v>
      </c>
      <c r="E161" s="2">
        <v>25000</v>
      </c>
      <c r="F161" s="2"/>
      <c r="G161" s="2"/>
      <c r="H161" s="8">
        <v>5000</v>
      </c>
      <c r="J161" s="24">
        <f t="shared" si="2"/>
        <v>20000</v>
      </c>
    </row>
    <row r="162" spans="1:10" ht="12.75">
      <c r="A162" s="3" t="s">
        <v>113</v>
      </c>
      <c r="E162" s="2">
        <v>2500</v>
      </c>
      <c r="F162" s="2"/>
      <c r="G162" s="2">
        <v>1000</v>
      </c>
      <c r="I162" s="25">
        <v>500</v>
      </c>
      <c r="J162" s="24">
        <f t="shared" si="2"/>
        <v>1500</v>
      </c>
    </row>
    <row r="163" spans="1:10" ht="12.75">
      <c r="A163" s="3" t="s">
        <v>130</v>
      </c>
      <c r="E163" s="2">
        <v>5000</v>
      </c>
      <c r="F163" s="2"/>
      <c r="G163" s="2">
        <v>1000</v>
      </c>
      <c r="H163" s="8">
        <v>1000</v>
      </c>
      <c r="J163" s="24">
        <f t="shared" si="2"/>
        <v>3000</v>
      </c>
    </row>
    <row r="164" spans="1:10" ht="12.75">
      <c r="A164" s="3" t="s">
        <v>159</v>
      </c>
      <c r="E164" s="2">
        <v>10000</v>
      </c>
      <c r="F164" s="2"/>
      <c r="G164" s="2"/>
      <c r="H164" s="8">
        <v>4000</v>
      </c>
      <c r="J164" s="24">
        <f t="shared" si="2"/>
        <v>6000</v>
      </c>
    </row>
    <row r="165" spans="1:10" ht="12.75">
      <c r="A165" s="3" t="s">
        <v>164</v>
      </c>
      <c r="E165" s="2">
        <v>25000</v>
      </c>
      <c r="F165" s="2"/>
      <c r="G165" s="2"/>
      <c r="H165" s="8">
        <v>2500</v>
      </c>
      <c r="J165" s="24">
        <f t="shared" si="2"/>
        <v>22500</v>
      </c>
    </row>
    <row r="166" spans="1:10" ht="12.75">
      <c r="A166" s="3" t="s">
        <v>121</v>
      </c>
      <c r="E166" s="2">
        <v>1250</v>
      </c>
      <c r="F166" s="2"/>
      <c r="G166" s="2"/>
      <c r="J166" s="24">
        <f t="shared" si="2"/>
        <v>1250</v>
      </c>
    </row>
    <row r="167" spans="1:10" ht="12.75">
      <c r="A167" s="3" t="s">
        <v>193</v>
      </c>
      <c r="E167" s="2">
        <v>10000</v>
      </c>
      <c r="F167" s="2"/>
      <c r="G167" s="2"/>
      <c r="J167" s="24">
        <f t="shared" si="2"/>
        <v>10000</v>
      </c>
    </row>
    <row r="168" spans="1:10" ht="12.75">
      <c r="A168" s="3" t="s">
        <v>76</v>
      </c>
      <c r="E168" s="2">
        <v>2500</v>
      </c>
      <c r="F168" s="2"/>
      <c r="G168" s="2">
        <v>500</v>
      </c>
      <c r="H168" s="8">
        <v>-500</v>
      </c>
      <c r="I168" s="25" t="s">
        <v>222</v>
      </c>
      <c r="J168" s="24">
        <f t="shared" si="2"/>
        <v>2500</v>
      </c>
    </row>
    <row r="169" spans="1:10" ht="12.75">
      <c r="A169" s="3" t="s">
        <v>9</v>
      </c>
      <c r="E169" s="2">
        <v>5000</v>
      </c>
      <c r="F169" s="2"/>
      <c r="G169" s="2"/>
      <c r="H169" s="8">
        <v>1000</v>
      </c>
      <c r="J169" s="24">
        <f t="shared" si="2"/>
        <v>4000</v>
      </c>
    </row>
    <row r="170" spans="1:10" ht="12.75">
      <c r="A170" s="3" t="s">
        <v>56</v>
      </c>
      <c r="E170" s="2">
        <v>500</v>
      </c>
      <c r="F170" s="2"/>
      <c r="G170" s="2"/>
      <c r="H170" s="8">
        <v>100</v>
      </c>
      <c r="J170" s="24">
        <f t="shared" si="2"/>
        <v>400</v>
      </c>
    </row>
    <row r="171" spans="1:10" ht="12.75">
      <c r="A171" s="3" t="s">
        <v>192</v>
      </c>
      <c r="E171" s="2">
        <v>500</v>
      </c>
      <c r="F171" s="2"/>
      <c r="G171" s="2">
        <v>100</v>
      </c>
      <c r="H171" s="8">
        <v>100</v>
      </c>
      <c r="J171" s="24">
        <f t="shared" si="2"/>
        <v>300</v>
      </c>
    </row>
    <row r="172" spans="1:10" ht="12.75">
      <c r="A172" s="3" t="s">
        <v>2</v>
      </c>
      <c r="E172" s="2">
        <v>7500</v>
      </c>
      <c r="F172" s="2"/>
      <c r="G172" s="2"/>
      <c r="H172" s="8">
        <v>1500</v>
      </c>
      <c r="J172" s="24">
        <f t="shared" si="2"/>
        <v>6000</v>
      </c>
    </row>
    <row r="173" spans="1:10" ht="12.75">
      <c r="A173" s="3" t="s">
        <v>186</v>
      </c>
      <c r="E173" s="2">
        <v>5000</v>
      </c>
      <c r="F173" s="2"/>
      <c r="G173" s="2"/>
      <c r="H173" s="8">
        <v>1000</v>
      </c>
      <c r="J173" s="24">
        <f t="shared" si="2"/>
        <v>4000</v>
      </c>
    </row>
    <row r="174" spans="1:10" ht="12.75">
      <c r="A174" s="3" t="s">
        <v>184</v>
      </c>
      <c r="E174" s="2">
        <v>5000</v>
      </c>
      <c r="F174" s="2"/>
      <c r="G174" s="2"/>
      <c r="H174" s="8">
        <v>1000</v>
      </c>
      <c r="J174" s="24">
        <f t="shared" si="2"/>
        <v>4000</v>
      </c>
    </row>
    <row r="175" spans="1:10" ht="12.75">
      <c r="A175" s="3" t="s">
        <v>71</v>
      </c>
      <c r="E175" s="2">
        <v>2500</v>
      </c>
      <c r="F175" s="2"/>
      <c r="G175" s="2"/>
      <c r="H175" s="8">
        <v>500</v>
      </c>
      <c r="J175" s="24">
        <f t="shared" si="2"/>
        <v>2000</v>
      </c>
    </row>
    <row r="176" spans="1:10" ht="12.75">
      <c r="A176" s="3" t="s">
        <v>17</v>
      </c>
      <c r="E176" s="2">
        <v>125000</v>
      </c>
      <c r="F176" s="2"/>
      <c r="G176" s="2"/>
      <c r="H176" s="8">
        <v>25000</v>
      </c>
      <c r="J176" s="24">
        <f t="shared" si="2"/>
        <v>100000</v>
      </c>
    </row>
    <row r="177" spans="1:10" ht="12.75">
      <c r="A177" s="3" t="s">
        <v>189</v>
      </c>
      <c r="E177" s="2">
        <v>2000</v>
      </c>
      <c r="F177" s="2"/>
      <c r="G177" s="2"/>
      <c r="H177" s="8">
        <v>400</v>
      </c>
      <c r="J177" s="24">
        <f t="shared" si="2"/>
        <v>1600</v>
      </c>
    </row>
    <row r="178" spans="1:10" ht="12.75">
      <c r="A178" s="3" t="s">
        <v>135</v>
      </c>
      <c r="E178" s="2">
        <v>2500</v>
      </c>
      <c r="F178" s="2"/>
      <c r="G178" s="2">
        <v>2500</v>
      </c>
      <c r="J178" s="24">
        <f t="shared" si="2"/>
        <v>0</v>
      </c>
    </row>
    <row r="179" spans="1:10" ht="12.75">
      <c r="A179" s="3" t="s">
        <v>32</v>
      </c>
      <c r="E179" s="2">
        <v>4500</v>
      </c>
      <c r="F179" s="2"/>
      <c r="G179" s="2"/>
      <c r="H179" s="8">
        <v>1500</v>
      </c>
      <c r="J179" s="24">
        <f t="shared" si="2"/>
        <v>3000</v>
      </c>
    </row>
    <row r="180" spans="1:10" ht="12.75">
      <c r="A180" s="3" t="s">
        <v>173</v>
      </c>
      <c r="E180" s="2">
        <v>500</v>
      </c>
      <c r="F180" s="2"/>
      <c r="G180" s="2"/>
      <c r="H180" s="8">
        <v>-100</v>
      </c>
      <c r="I180" s="25" t="s">
        <v>231</v>
      </c>
      <c r="J180" s="24">
        <f t="shared" si="2"/>
        <v>600</v>
      </c>
    </row>
    <row r="181" spans="1:10" ht="12.75">
      <c r="A181" s="3" t="s">
        <v>79</v>
      </c>
      <c r="E181" s="2">
        <v>500</v>
      </c>
      <c r="F181" s="2"/>
      <c r="G181" s="2">
        <v>100</v>
      </c>
      <c r="H181" s="8">
        <v>100</v>
      </c>
      <c r="J181" s="24">
        <f t="shared" si="2"/>
        <v>300</v>
      </c>
    </row>
    <row r="182" spans="1:10" ht="12.75">
      <c r="A182" s="3" t="s">
        <v>138</v>
      </c>
      <c r="E182" s="2">
        <v>1250</v>
      </c>
      <c r="F182" s="2"/>
      <c r="G182" s="2"/>
      <c r="H182" s="8">
        <v>250</v>
      </c>
      <c r="J182" s="24">
        <f t="shared" si="2"/>
        <v>1000</v>
      </c>
    </row>
    <row r="183" spans="1:10" ht="12.75">
      <c r="A183" s="3" t="s">
        <v>142</v>
      </c>
      <c r="E183" s="2">
        <v>5000</v>
      </c>
      <c r="F183" s="2"/>
      <c r="G183" s="2"/>
      <c r="H183" s="8">
        <v>1000</v>
      </c>
      <c r="J183" s="24">
        <f t="shared" si="2"/>
        <v>4000</v>
      </c>
    </row>
    <row r="184" spans="1:10" ht="12.75">
      <c r="A184" s="3" t="s">
        <v>70</v>
      </c>
      <c r="E184" s="2">
        <v>7500</v>
      </c>
      <c r="F184" s="2"/>
      <c r="G184" s="2"/>
      <c r="H184" s="8">
        <v>1500</v>
      </c>
      <c r="J184" s="24">
        <f t="shared" si="2"/>
        <v>6000</v>
      </c>
    </row>
    <row r="185" spans="1:10" ht="12.75">
      <c r="A185" s="3" t="s">
        <v>197</v>
      </c>
      <c r="E185" s="2">
        <v>2500</v>
      </c>
      <c r="F185" s="2"/>
      <c r="G185" s="2">
        <v>500</v>
      </c>
      <c r="H185" s="8">
        <v>500</v>
      </c>
      <c r="J185" s="24">
        <f t="shared" si="2"/>
        <v>1500</v>
      </c>
    </row>
    <row r="186" spans="1:10" ht="12.75">
      <c r="A186" s="3" t="s">
        <v>117</v>
      </c>
      <c r="E186" s="2">
        <v>4000</v>
      </c>
      <c r="F186" s="2"/>
      <c r="G186" s="2">
        <v>800</v>
      </c>
      <c r="H186" s="8">
        <v>800</v>
      </c>
      <c r="J186" s="24">
        <f t="shared" si="2"/>
        <v>2400</v>
      </c>
    </row>
    <row r="187" spans="1:10" ht="12.75">
      <c r="A187" s="3" t="s">
        <v>123</v>
      </c>
      <c r="E187" s="2">
        <v>1000</v>
      </c>
      <c r="F187" s="2"/>
      <c r="G187" s="2"/>
      <c r="J187" s="24">
        <f t="shared" si="2"/>
        <v>1000</v>
      </c>
    </row>
    <row r="188" spans="1:10" ht="12.75">
      <c r="A188" s="3" t="s">
        <v>227</v>
      </c>
      <c r="E188" s="2">
        <v>500</v>
      </c>
      <c r="F188" s="2"/>
      <c r="G188" s="2"/>
      <c r="J188" s="24">
        <f t="shared" si="2"/>
        <v>500</v>
      </c>
    </row>
    <row r="189" spans="1:10" ht="12.75">
      <c r="A189" s="3" t="s">
        <v>174</v>
      </c>
      <c r="E189" s="2">
        <v>500</v>
      </c>
      <c r="F189" s="2"/>
      <c r="G189" s="2"/>
      <c r="H189" s="8">
        <v>100</v>
      </c>
      <c r="J189" s="24">
        <f t="shared" si="2"/>
        <v>400</v>
      </c>
    </row>
    <row r="190" spans="1:10" ht="12.75">
      <c r="A190" s="3" t="s">
        <v>23</v>
      </c>
      <c r="E190" s="2">
        <v>5000</v>
      </c>
      <c r="F190" s="2"/>
      <c r="G190" s="2"/>
      <c r="H190" s="8">
        <v>1000</v>
      </c>
      <c r="J190" s="24">
        <f t="shared" si="2"/>
        <v>4000</v>
      </c>
    </row>
    <row r="191" spans="1:10" ht="12.75">
      <c r="A191" s="3" t="s">
        <v>161</v>
      </c>
      <c r="E191" s="2">
        <v>20000</v>
      </c>
      <c r="F191" s="2"/>
      <c r="G191" s="2"/>
      <c r="H191" s="8">
        <v>4000</v>
      </c>
      <c r="J191" s="24">
        <f t="shared" si="2"/>
        <v>16000</v>
      </c>
    </row>
    <row r="192" spans="1:10" ht="12.75">
      <c r="A192" s="3" t="s">
        <v>229</v>
      </c>
      <c r="E192" s="2">
        <v>5000</v>
      </c>
      <c r="F192" s="2"/>
      <c r="G192" s="2"/>
      <c r="H192" s="8">
        <v>2000</v>
      </c>
      <c r="J192" s="24">
        <f t="shared" si="2"/>
        <v>3000</v>
      </c>
    </row>
    <row r="193" spans="1:10" ht="12.75">
      <c r="A193" s="3" t="s">
        <v>152</v>
      </c>
      <c r="E193" s="2">
        <v>2500</v>
      </c>
      <c r="F193" s="2"/>
      <c r="G193" s="2"/>
      <c r="H193" s="8">
        <v>500</v>
      </c>
      <c r="J193" s="24">
        <f t="shared" si="2"/>
        <v>2000</v>
      </c>
    </row>
    <row r="194" spans="1:10" ht="12.75">
      <c r="A194" s="3" t="s">
        <v>139</v>
      </c>
      <c r="E194" s="2">
        <v>5000</v>
      </c>
      <c r="F194" s="2"/>
      <c r="G194" s="2"/>
      <c r="H194" s="8">
        <v>1000</v>
      </c>
      <c r="J194" s="24">
        <f t="shared" si="2"/>
        <v>4000</v>
      </c>
    </row>
    <row r="195" spans="1:10" ht="12.75">
      <c r="A195" s="3" t="s">
        <v>28</v>
      </c>
      <c r="E195" s="2">
        <v>5000</v>
      </c>
      <c r="F195" s="2"/>
      <c r="G195" s="2"/>
      <c r="H195" s="8">
        <v>1000</v>
      </c>
      <c r="J195" s="24">
        <f t="shared" si="2"/>
        <v>4000</v>
      </c>
    </row>
    <row r="196" spans="1:10" ht="12.75">
      <c r="A196" s="3" t="s">
        <v>141</v>
      </c>
      <c r="E196" s="2">
        <v>2500</v>
      </c>
      <c r="F196" s="2"/>
      <c r="G196" s="2"/>
      <c r="H196" s="8">
        <v>500</v>
      </c>
      <c r="J196" s="24">
        <f t="shared" si="2"/>
        <v>2000</v>
      </c>
    </row>
    <row r="197" spans="1:10" ht="12.75">
      <c r="A197" s="3" t="s">
        <v>228</v>
      </c>
      <c r="E197" s="2">
        <v>1000</v>
      </c>
      <c r="F197" s="2"/>
      <c r="G197" s="2"/>
      <c r="J197" s="24">
        <f t="shared" si="2"/>
        <v>1000</v>
      </c>
    </row>
    <row r="198" spans="1:10" ht="12.75">
      <c r="A198" s="3" t="s">
        <v>34</v>
      </c>
      <c r="E198" s="2">
        <v>15000</v>
      </c>
      <c r="F198" s="2"/>
      <c r="G198" s="2"/>
      <c r="H198" s="8">
        <v>3000</v>
      </c>
      <c r="J198" s="24">
        <f t="shared" si="2"/>
        <v>12000</v>
      </c>
    </row>
    <row r="199" spans="1:10" ht="12.75">
      <c r="A199" s="3" t="s">
        <v>158</v>
      </c>
      <c r="E199" s="2">
        <v>27500</v>
      </c>
      <c r="F199" s="2"/>
      <c r="G199" s="2">
        <v>5500</v>
      </c>
      <c r="H199" s="8">
        <v>5500</v>
      </c>
      <c r="J199" s="24">
        <f t="shared" si="2"/>
        <v>16500</v>
      </c>
    </row>
    <row r="200" spans="1:10" ht="12.75">
      <c r="A200" s="3" t="s">
        <v>125</v>
      </c>
      <c r="E200" s="2">
        <v>10000</v>
      </c>
      <c r="F200" s="2"/>
      <c r="G200" s="2">
        <v>2000</v>
      </c>
      <c r="H200" s="8">
        <v>2000</v>
      </c>
      <c r="J200" s="24">
        <f aca="true" t="shared" si="3" ref="J200:J226">E200-(G200+H200)</f>
        <v>6000</v>
      </c>
    </row>
    <row r="201" spans="1:10" ht="12.75">
      <c r="A201" s="3" t="s">
        <v>69</v>
      </c>
      <c r="E201" s="2">
        <v>500</v>
      </c>
      <c r="F201" s="2"/>
      <c r="G201" s="2"/>
      <c r="H201" s="8">
        <v>100</v>
      </c>
      <c r="J201" s="24">
        <f t="shared" si="3"/>
        <v>400</v>
      </c>
    </row>
    <row r="202" spans="1:10" ht="12.75">
      <c r="A202" s="3" t="s">
        <v>115</v>
      </c>
      <c r="E202" s="2">
        <v>1000</v>
      </c>
      <c r="F202" s="2"/>
      <c r="G202" s="2">
        <v>200</v>
      </c>
      <c r="J202" s="24">
        <f t="shared" si="3"/>
        <v>800</v>
      </c>
    </row>
    <row r="203" spans="1:10" ht="12.75">
      <c r="A203" s="3" t="s">
        <v>33</v>
      </c>
      <c r="E203" s="2">
        <v>15000</v>
      </c>
      <c r="F203" s="2"/>
      <c r="G203" s="2"/>
      <c r="H203" s="8">
        <v>3000</v>
      </c>
      <c r="J203" s="24">
        <f t="shared" si="3"/>
        <v>12000</v>
      </c>
    </row>
    <row r="204" spans="1:10" ht="12.75">
      <c r="A204" s="3" t="s">
        <v>6</v>
      </c>
      <c r="E204" s="2">
        <v>1000</v>
      </c>
      <c r="F204" s="2"/>
      <c r="G204" s="2"/>
      <c r="H204" s="8">
        <v>200</v>
      </c>
      <c r="J204" s="24">
        <f t="shared" si="3"/>
        <v>800</v>
      </c>
    </row>
    <row r="205" spans="1:10" ht="12.75">
      <c r="A205" s="3" t="s">
        <v>145</v>
      </c>
      <c r="E205" s="2">
        <v>5000</v>
      </c>
      <c r="F205" s="2"/>
      <c r="G205" s="2"/>
      <c r="J205" s="24">
        <f t="shared" si="3"/>
        <v>5000</v>
      </c>
    </row>
    <row r="206" spans="1:10" ht="12.75">
      <c r="A206" s="3" t="s">
        <v>48</v>
      </c>
      <c r="E206" s="2">
        <v>50000</v>
      </c>
      <c r="F206" s="2"/>
      <c r="G206" s="2"/>
      <c r="J206" s="24">
        <f t="shared" si="3"/>
        <v>50000</v>
      </c>
    </row>
    <row r="207" spans="1:10" ht="12.75">
      <c r="A207" s="3" t="s">
        <v>224</v>
      </c>
      <c r="E207" s="2">
        <v>500</v>
      </c>
      <c r="F207" s="2"/>
      <c r="G207" s="2"/>
      <c r="H207" s="8">
        <v>100</v>
      </c>
      <c r="J207" s="24">
        <f t="shared" si="3"/>
        <v>400</v>
      </c>
    </row>
    <row r="208" spans="1:10" ht="12.75">
      <c r="A208" s="3" t="s">
        <v>116</v>
      </c>
      <c r="E208" s="2">
        <v>5000</v>
      </c>
      <c r="F208" s="2"/>
      <c r="G208" s="2"/>
      <c r="J208" s="24">
        <f t="shared" si="3"/>
        <v>5000</v>
      </c>
    </row>
    <row r="209" spans="5:10" ht="12.75">
      <c r="E209" s="2"/>
      <c r="F209" s="2"/>
      <c r="G209" s="2"/>
      <c r="J209" s="24">
        <f t="shared" si="3"/>
        <v>0</v>
      </c>
    </row>
    <row r="210" spans="5:10" ht="12.75">
      <c r="E210" s="1">
        <f>SUM(E4:E209)</f>
        <v>2125050</v>
      </c>
      <c r="F210" s="1"/>
      <c r="G210" s="2"/>
      <c r="J210" s="24">
        <f t="shared" si="3"/>
        <v>2125050</v>
      </c>
    </row>
    <row r="211" spans="7:10" ht="12.75">
      <c r="G211" s="2"/>
      <c r="J211" s="24">
        <f t="shared" si="3"/>
        <v>0</v>
      </c>
    </row>
    <row r="212" spans="1:10" ht="12.75">
      <c r="A212" s="3" t="s">
        <v>165</v>
      </c>
      <c r="E212" s="18">
        <v>500000</v>
      </c>
      <c r="F212" s="18"/>
      <c r="G212" s="2">
        <v>100000</v>
      </c>
      <c r="J212" s="24">
        <f t="shared" si="3"/>
        <v>400000</v>
      </c>
    </row>
    <row r="213" spans="1:10" ht="12.75">
      <c r="A213" s="3" t="s">
        <v>166</v>
      </c>
      <c r="E213" s="18">
        <v>750000</v>
      </c>
      <c r="F213" s="18"/>
      <c r="G213" s="2">
        <v>150000</v>
      </c>
      <c r="J213" s="24">
        <f t="shared" si="3"/>
        <v>600000</v>
      </c>
    </row>
    <row r="214" spans="1:10" ht="12.75">
      <c r="A214" s="3" t="s">
        <v>167</v>
      </c>
      <c r="E214" s="18">
        <v>130000</v>
      </c>
      <c r="F214" s="18"/>
      <c r="G214" s="2">
        <v>12500</v>
      </c>
      <c r="J214" s="24">
        <f t="shared" si="3"/>
        <v>117500</v>
      </c>
    </row>
    <row r="215" spans="1:10" ht="12.75">
      <c r="A215" s="3" t="s">
        <v>195</v>
      </c>
      <c r="E215" s="19">
        <v>600000</v>
      </c>
      <c r="F215" s="19"/>
      <c r="G215" s="2">
        <v>120000</v>
      </c>
      <c r="J215" s="24">
        <f t="shared" si="3"/>
        <v>480000</v>
      </c>
    </row>
    <row r="216" spans="5:10" ht="12.75">
      <c r="E216" s="20">
        <f>SUM(E212:E215)</f>
        <v>1980000</v>
      </c>
      <c r="F216" s="20"/>
      <c r="G216" s="2"/>
      <c r="J216" s="24">
        <f t="shared" si="3"/>
        <v>1980000</v>
      </c>
    </row>
    <row r="217" spans="5:10" ht="12.75">
      <c r="E217" s="21">
        <f>(E210+E216)</f>
        <v>4105050</v>
      </c>
      <c r="F217" s="21"/>
      <c r="G217" s="2"/>
      <c r="J217" s="24">
        <f t="shared" si="3"/>
        <v>4105050</v>
      </c>
    </row>
    <row r="218" spans="7:10" ht="12.75">
      <c r="G218" s="2"/>
      <c r="J218" s="24">
        <f t="shared" si="3"/>
        <v>0</v>
      </c>
    </row>
    <row r="219" spans="1:10" ht="12.75">
      <c r="A219" s="22" t="s">
        <v>43</v>
      </c>
      <c r="B219" s="22"/>
      <c r="E219" s="2"/>
      <c r="F219" s="2"/>
      <c r="G219" s="2"/>
      <c r="J219" s="24">
        <f t="shared" si="3"/>
        <v>0</v>
      </c>
    </row>
    <row r="220" spans="1:10" ht="12.75">
      <c r="A220" s="3" t="s">
        <v>82</v>
      </c>
      <c r="E220" s="2">
        <v>5000</v>
      </c>
      <c r="F220" s="2"/>
      <c r="G220" s="2"/>
      <c r="J220" s="24">
        <f t="shared" si="3"/>
        <v>5000</v>
      </c>
    </row>
    <row r="221" spans="1:10" ht="12.75">
      <c r="A221" s="3" t="s">
        <v>27</v>
      </c>
      <c r="E221" s="2">
        <v>110000</v>
      </c>
      <c r="F221" s="2"/>
      <c r="G221" s="2"/>
      <c r="J221" s="24">
        <f t="shared" si="3"/>
        <v>110000</v>
      </c>
    </row>
    <row r="222" spans="1:10" ht="12.75">
      <c r="A222" s="3" t="s">
        <v>51</v>
      </c>
      <c r="E222" s="2">
        <v>10000</v>
      </c>
      <c r="F222" s="15" t="s">
        <v>217</v>
      </c>
      <c r="G222" s="2"/>
      <c r="J222" s="24">
        <f t="shared" si="3"/>
        <v>10000</v>
      </c>
    </row>
    <row r="223" spans="1:10" ht="12.75">
      <c r="A223" s="3" t="s">
        <v>44</v>
      </c>
      <c r="E223" s="2">
        <v>90000</v>
      </c>
      <c r="F223" s="2"/>
      <c r="G223" s="2"/>
      <c r="J223" s="24">
        <f t="shared" si="3"/>
        <v>90000</v>
      </c>
    </row>
    <row r="224" spans="1:10" ht="12.75">
      <c r="A224" s="3" t="s">
        <v>46</v>
      </c>
      <c r="E224" s="2">
        <v>25000</v>
      </c>
      <c r="F224" s="2"/>
      <c r="G224" s="2"/>
      <c r="J224" s="24">
        <f t="shared" si="3"/>
        <v>25000</v>
      </c>
    </row>
    <row r="225" spans="1:10" ht="12.75">
      <c r="A225" s="3" t="s">
        <v>150</v>
      </c>
      <c r="E225" s="2">
        <v>4000</v>
      </c>
      <c r="F225" s="2"/>
      <c r="G225" s="2"/>
      <c r="J225" s="24">
        <f t="shared" si="3"/>
        <v>4000</v>
      </c>
    </row>
    <row r="226" spans="1:10" ht="12.75">
      <c r="A226" s="3" t="s">
        <v>156</v>
      </c>
      <c r="E226" s="2">
        <v>10000</v>
      </c>
      <c r="F226" s="2"/>
      <c r="G226" s="2">
        <v>5000</v>
      </c>
      <c r="J226" s="24">
        <f t="shared" si="3"/>
        <v>5000</v>
      </c>
    </row>
    <row r="227" spans="5:7" ht="12.75">
      <c r="E227" s="1">
        <f>SUM(E220:E226)</f>
        <v>254000</v>
      </c>
      <c r="F227" s="1"/>
      <c r="G227" s="2"/>
    </row>
    <row r="228" spans="5:7" ht="12.75">
      <c r="E228" s="2"/>
      <c r="F228" s="2"/>
      <c r="G228" s="2"/>
    </row>
    <row r="229" spans="5:7" ht="12.75">
      <c r="E229" s="21">
        <f>(E227+E217)</f>
        <v>4359050</v>
      </c>
      <c r="F229" s="21"/>
      <c r="G229" s="2">
        <f>SUM(G6:G228)</f>
        <v>597650</v>
      </c>
    </row>
    <row r="231" spans="1:6" ht="12.75">
      <c r="A231" s="22"/>
      <c r="E231" s="2"/>
      <c r="F231" s="2"/>
    </row>
    <row r="232" spans="1:6" ht="12.75">
      <c r="A232" s="22" t="s">
        <v>218</v>
      </c>
      <c r="E232" s="2"/>
      <c r="F232" s="2"/>
    </row>
    <row r="233" spans="1:7" ht="12.75">
      <c r="A233" s="3" t="s">
        <v>244</v>
      </c>
      <c r="E233" s="24">
        <v>800</v>
      </c>
      <c r="G233" s="11"/>
    </row>
    <row r="234" spans="1:5" ht="12.75">
      <c r="A234" s="22" t="s">
        <v>245</v>
      </c>
      <c r="B234" s="22"/>
      <c r="E234" s="2">
        <f>SUM(E233:E233)</f>
        <v>800</v>
      </c>
    </row>
    <row r="235" spans="1:5" ht="12.75">
      <c r="A235" s="22"/>
      <c r="B235" s="22"/>
      <c r="E235" s="1">
        <f>E229-E234</f>
        <v>4358250</v>
      </c>
    </row>
    <row r="236" ht="12.75">
      <c r="A236" s="22" t="s">
        <v>234</v>
      </c>
    </row>
    <row r="237" spans="1:7" ht="12.75">
      <c r="A237" s="23" t="s">
        <v>235</v>
      </c>
      <c r="E237" s="2">
        <v>100</v>
      </c>
      <c r="G237" s="24"/>
    </row>
    <row r="238" spans="1:5" ht="12.75">
      <c r="A238" s="3" t="s">
        <v>128</v>
      </c>
      <c r="E238" s="2">
        <v>600</v>
      </c>
    </row>
    <row r="239" spans="1:5" ht="12.75">
      <c r="A239" s="3" t="s">
        <v>175</v>
      </c>
      <c r="E239" s="2">
        <v>100</v>
      </c>
    </row>
    <row r="240" spans="1:5" ht="12.75">
      <c r="A240" s="3" t="s">
        <v>77</v>
      </c>
      <c r="E240" s="2">
        <v>100</v>
      </c>
    </row>
    <row r="241" spans="1:5" ht="12.75">
      <c r="A241" s="3" t="s">
        <v>238</v>
      </c>
      <c r="E241" s="2">
        <v>50</v>
      </c>
    </row>
    <row r="242" spans="1:5" ht="12.75">
      <c r="A242" s="3" t="s">
        <v>133</v>
      </c>
      <c r="E242" s="2">
        <v>500</v>
      </c>
    </row>
    <row r="243" spans="1:5" ht="12.75">
      <c r="A243" s="3" t="s">
        <v>239</v>
      </c>
      <c r="E243" s="2">
        <v>500</v>
      </c>
    </row>
    <row r="244" spans="1:5" ht="12.75">
      <c r="A244" s="3" t="s">
        <v>136</v>
      </c>
      <c r="E244" s="2">
        <v>1000</v>
      </c>
    </row>
    <row r="245" spans="1:5" ht="12.75">
      <c r="A245" s="3" t="s">
        <v>236</v>
      </c>
      <c r="E245" s="2">
        <v>500</v>
      </c>
    </row>
    <row r="246" spans="1:5" ht="12.75">
      <c r="A246" s="3" t="s">
        <v>173</v>
      </c>
      <c r="E246" s="2">
        <v>100</v>
      </c>
    </row>
    <row r="247" spans="1:5" ht="12.75">
      <c r="A247" s="3" t="s">
        <v>237</v>
      </c>
      <c r="E247" s="14">
        <v>500</v>
      </c>
    </row>
    <row r="248" spans="1:5" ht="12.75">
      <c r="A248" s="3" t="s">
        <v>202</v>
      </c>
      <c r="E248" s="14">
        <v>100</v>
      </c>
    </row>
    <row r="249" spans="1:5" ht="12.75">
      <c r="A249" s="3" t="s">
        <v>123</v>
      </c>
      <c r="E249" s="14">
        <v>200</v>
      </c>
    </row>
    <row r="250" spans="1:5" ht="12.75">
      <c r="A250" s="3" t="s">
        <v>204</v>
      </c>
      <c r="E250" s="14">
        <v>500</v>
      </c>
    </row>
    <row r="251" spans="1:5" ht="12.75">
      <c r="A251" s="3" t="s">
        <v>201</v>
      </c>
      <c r="E251" s="2">
        <v>200</v>
      </c>
    </row>
    <row r="252" spans="1:5" ht="12.75">
      <c r="A252" s="3" t="s">
        <v>121</v>
      </c>
      <c r="E252" s="2">
        <v>250</v>
      </c>
    </row>
    <row r="253" spans="1:5" ht="12.75">
      <c r="A253" s="3" t="s">
        <v>213</v>
      </c>
      <c r="E253" s="2">
        <v>500</v>
      </c>
    </row>
    <row r="254" spans="1:5" ht="12.75">
      <c r="A254" s="3" t="s">
        <v>246</v>
      </c>
      <c r="E254" s="2">
        <v>250</v>
      </c>
    </row>
    <row r="255" spans="1:5" ht="12.75">
      <c r="A255" s="3" t="s">
        <v>203</v>
      </c>
      <c r="E255" s="2">
        <v>200</v>
      </c>
    </row>
    <row r="256" spans="1:5" ht="12.75">
      <c r="A256" s="3" t="s">
        <v>207</v>
      </c>
      <c r="E256" s="2">
        <v>50</v>
      </c>
    </row>
    <row r="257" spans="1:5" ht="12.75">
      <c r="A257" s="3" t="s">
        <v>75</v>
      </c>
      <c r="E257" s="2">
        <v>200</v>
      </c>
    </row>
    <row r="258" ht="12.75">
      <c r="E258" s="1">
        <f>SUM(E237:E255)</f>
        <v>6250</v>
      </c>
    </row>
    <row r="259" ht="12.75">
      <c r="E259" s="2"/>
    </row>
    <row r="260" ht="12.75">
      <c r="E260" s="2"/>
    </row>
    <row r="261" ht="12.75">
      <c r="E261" s="2"/>
    </row>
    <row r="262" spans="1:8" ht="12.75">
      <c r="A262" s="3" t="s">
        <v>210</v>
      </c>
      <c r="E262" s="21">
        <f>E235-E258</f>
        <v>4352000</v>
      </c>
      <c r="H262" s="8">
        <f>SUM(H6:H261)</f>
        <v>296369.67000000004</v>
      </c>
    </row>
    <row r="263" ht="12.75">
      <c r="A263" s="3" t="s">
        <v>211</v>
      </c>
    </row>
    <row r="264" ht="12.75">
      <c r="H264" s="8">
        <f>303819.67-H262</f>
        <v>7449.999999999942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40.7109375" style="34" bestFit="1" customWidth="1"/>
    <col min="2" max="2" width="17.00390625" style="34" bestFit="1" customWidth="1"/>
    <col min="3" max="3" width="21.7109375" style="34" bestFit="1" customWidth="1"/>
    <col min="4" max="16384" width="9.140625" style="34" customWidth="1"/>
  </cols>
  <sheetData>
    <row r="1" spans="1:3" ht="15.75">
      <c r="A1" s="42" t="s">
        <v>255</v>
      </c>
      <c r="B1" s="42"/>
      <c r="C1" s="42"/>
    </row>
    <row r="2" spans="1:5" ht="15.75">
      <c r="A2" s="33" t="s">
        <v>250</v>
      </c>
      <c r="B2" s="36" t="s">
        <v>251</v>
      </c>
      <c r="C2" s="41" t="s">
        <v>252</v>
      </c>
      <c r="E2" s="32"/>
    </row>
    <row r="3" spans="1:5" ht="15.75">
      <c r="A3" s="37" t="s">
        <v>166</v>
      </c>
      <c r="B3" s="38">
        <v>750000</v>
      </c>
      <c r="C3" s="38">
        <v>750000</v>
      </c>
      <c r="E3" s="35"/>
    </row>
    <row r="4" spans="1:5" ht="15.75">
      <c r="A4" s="37" t="s">
        <v>195</v>
      </c>
      <c r="B4" s="38">
        <v>600000</v>
      </c>
      <c r="C4" s="38">
        <v>400000</v>
      </c>
      <c r="E4" s="37"/>
    </row>
    <row r="5" spans="1:5" ht="15.75">
      <c r="A5" s="37" t="s">
        <v>165</v>
      </c>
      <c r="B5" s="38">
        <v>500000</v>
      </c>
      <c r="C5" s="38">
        <v>0</v>
      </c>
      <c r="E5" s="37"/>
    </row>
    <row r="6" spans="1:5" ht="15.75">
      <c r="A6" s="37" t="s">
        <v>11</v>
      </c>
      <c r="B6" s="39">
        <v>220000</v>
      </c>
      <c r="C6" s="39">
        <v>150000</v>
      </c>
      <c r="E6" s="37"/>
    </row>
    <row r="7" spans="1:5" ht="15.75">
      <c r="A7" s="37" t="s">
        <v>253</v>
      </c>
      <c r="B7" s="39">
        <v>200000</v>
      </c>
      <c r="C7" s="39">
        <v>200000</v>
      </c>
      <c r="E7" s="37"/>
    </row>
    <row r="8" spans="1:5" ht="15.75">
      <c r="A8" s="37" t="s">
        <v>47</v>
      </c>
      <c r="B8" s="39">
        <v>150000</v>
      </c>
      <c r="C8" s="39">
        <v>150000</v>
      </c>
      <c r="E8" s="37"/>
    </row>
    <row r="9" spans="1:5" ht="15.75">
      <c r="A9" s="37" t="s">
        <v>256</v>
      </c>
      <c r="B9" s="38">
        <v>180000</v>
      </c>
      <c r="C9" s="38">
        <v>100000</v>
      </c>
      <c r="E9" s="37"/>
    </row>
    <row r="10" spans="1:5" ht="15.75">
      <c r="A10" s="37" t="s">
        <v>17</v>
      </c>
      <c r="B10" s="39">
        <v>125000</v>
      </c>
      <c r="C10" s="39">
        <v>125000</v>
      </c>
      <c r="E10" s="37"/>
    </row>
    <row r="11" spans="1:5" ht="15.75">
      <c r="A11" s="37" t="s">
        <v>30</v>
      </c>
      <c r="B11" s="39">
        <v>50000</v>
      </c>
      <c r="C11" s="39">
        <v>50000</v>
      </c>
      <c r="E11" s="37"/>
    </row>
    <row r="12" spans="1:5" ht="15.75">
      <c r="A12" s="37" t="s">
        <v>53</v>
      </c>
      <c r="B12" s="39">
        <v>50000</v>
      </c>
      <c r="C12" s="39"/>
      <c r="E12" s="37"/>
    </row>
    <row r="13" spans="1:5" ht="15.75">
      <c r="A13" s="37" t="s">
        <v>39</v>
      </c>
      <c r="B13" s="39">
        <v>50000</v>
      </c>
      <c r="C13" s="39">
        <v>50000</v>
      </c>
      <c r="E13" s="37"/>
    </row>
    <row r="14" spans="1:5" ht="15.75">
      <c r="A14" s="37" t="s">
        <v>48</v>
      </c>
      <c r="B14" s="39">
        <v>50000</v>
      </c>
      <c r="C14" s="39"/>
      <c r="E14" s="37"/>
    </row>
    <row r="15" spans="1:5" ht="15.75">
      <c r="A15" s="37" t="s">
        <v>31</v>
      </c>
      <c r="B15" s="39">
        <v>30000</v>
      </c>
      <c r="C15" s="39"/>
      <c r="E15" s="37"/>
    </row>
    <row r="16" spans="1:5" ht="15.75">
      <c r="A16" s="37" t="s">
        <v>18</v>
      </c>
      <c r="B16" s="39">
        <v>30000</v>
      </c>
      <c r="C16" s="39">
        <v>15000</v>
      </c>
      <c r="E16" s="37"/>
    </row>
    <row r="17" spans="1:5" ht="15.75">
      <c r="A17" s="37" t="s">
        <v>41</v>
      </c>
      <c r="B17" s="39">
        <v>30000</v>
      </c>
      <c r="C17" s="39">
        <v>30000</v>
      </c>
      <c r="E17" s="37"/>
    </row>
    <row r="18" spans="1:5" ht="15.75">
      <c r="A18" s="37" t="s">
        <v>254</v>
      </c>
      <c r="B18" s="39">
        <v>30000</v>
      </c>
      <c r="C18" s="39">
        <v>30000</v>
      </c>
      <c r="E18" s="37"/>
    </row>
    <row r="19" spans="1:5" ht="15.75">
      <c r="A19" s="37" t="s">
        <v>158</v>
      </c>
      <c r="B19" s="39">
        <v>27500</v>
      </c>
      <c r="C19" s="39">
        <v>15000</v>
      </c>
      <c r="E19" s="37"/>
    </row>
    <row r="20" spans="1:5" ht="15.75">
      <c r="A20" s="37" t="s">
        <v>49</v>
      </c>
      <c r="B20" s="39">
        <v>25000</v>
      </c>
      <c r="C20" s="39">
        <v>25000</v>
      </c>
      <c r="E20" s="37"/>
    </row>
    <row r="21" spans="1:5" ht="15.75">
      <c r="A21" s="37" t="s">
        <v>22</v>
      </c>
      <c r="B21" s="39">
        <v>25000</v>
      </c>
      <c r="C21" s="39">
        <v>15000</v>
      </c>
      <c r="E21" s="37"/>
    </row>
    <row r="22" spans="1:5" ht="15.75">
      <c r="A22" s="37" t="s">
        <v>24</v>
      </c>
      <c r="B22" s="39">
        <v>25000</v>
      </c>
      <c r="C22" s="39"/>
      <c r="E22" s="37"/>
    </row>
    <row r="23" spans="1:5" ht="15.75">
      <c r="A23" s="37" t="s">
        <v>1</v>
      </c>
      <c r="B23" s="39">
        <v>25000</v>
      </c>
      <c r="C23" s="39">
        <v>25000</v>
      </c>
      <c r="E23" s="37"/>
    </row>
    <row r="24" spans="1:5" ht="15.75">
      <c r="A24" s="37" t="s">
        <v>26</v>
      </c>
      <c r="B24" s="39">
        <v>25000</v>
      </c>
      <c r="C24" s="39">
        <v>25000</v>
      </c>
      <c r="E24" s="37"/>
    </row>
    <row r="25" spans="1:5" ht="15.75">
      <c r="A25" s="37" t="s">
        <v>164</v>
      </c>
      <c r="B25" s="39">
        <v>25000</v>
      </c>
      <c r="C25" s="39"/>
      <c r="E25" s="37"/>
    </row>
    <row r="26" spans="1:5" ht="15.75">
      <c r="A26" s="37" t="s">
        <v>29</v>
      </c>
      <c r="B26" s="39">
        <v>20000</v>
      </c>
      <c r="C26" s="39">
        <v>20000</v>
      </c>
      <c r="E26" s="37"/>
    </row>
    <row r="27" spans="1:5" ht="15.75">
      <c r="A27" s="37" t="s">
        <v>10</v>
      </c>
      <c r="B27" s="39">
        <v>20000</v>
      </c>
      <c r="C27" s="39"/>
      <c r="E27" s="37"/>
    </row>
    <row r="28" spans="1:5" ht="15.75">
      <c r="A28" s="37" t="s">
        <v>85</v>
      </c>
      <c r="B28" s="39">
        <v>20000</v>
      </c>
      <c r="C28" s="39"/>
      <c r="E28" s="37"/>
    </row>
    <row r="29" spans="1:5" ht="15.75">
      <c r="A29" s="37" t="s">
        <v>206</v>
      </c>
      <c r="B29" s="39">
        <v>20000</v>
      </c>
      <c r="C29" s="39"/>
      <c r="E29" s="37"/>
    </row>
    <row r="30" spans="1:5" ht="15.75">
      <c r="A30" s="37" t="s">
        <v>5</v>
      </c>
      <c r="B30" s="39">
        <v>20000</v>
      </c>
      <c r="C30" s="39"/>
      <c r="E30" s="37"/>
    </row>
    <row r="31" spans="1:5" ht="15.75">
      <c r="A31" s="37" t="s">
        <v>15</v>
      </c>
      <c r="B31" s="39">
        <v>20000</v>
      </c>
      <c r="C31" s="39"/>
      <c r="E31" s="37"/>
    </row>
    <row r="32" spans="1:5" ht="15.75">
      <c r="A32" s="37" t="s">
        <v>172</v>
      </c>
      <c r="B32" s="39">
        <v>20000</v>
      </c>
      <c r="C32" s="39">
        <v>15000</v>
      </c>
      <c r="E32" s="37"/>
    </row>
    <row r="33" spans="1:5" ht="15.75">
      <c r="A33" s="37" t="s">
        <v>161</v>
      </c>
      <c r="B33" s="39">
        <v>20000</v>
      </c>
      <c r="C33" s="39">
        <v>20000</v>
      </c>
      <c r="E33" s="37"/>
    </row>
    <row r="34" spans="1:5" ht="15.75">
      <c r="A34" s="37" t="s">
        <v>40</v>
      </c>
      <c r="B34" s="39">
        <v>15000</v>
      </c>
      <c r="C34" s="39">
        <v>15000</v>
      </c>
      <c r="E34" s="37"/>
    </row>
    <row r="35" spans="1:5" ht="15.75">
      <c r="A35" s="37" t="s">
        <v>180</v>
      </c>
      <c r="B35" s="39">
        <v>15000</v>
      </c>
      <c r="C35" s="39"/>
      <c r="E35" s="37"/>
    </row>
    <row r="36" spans="1:5" ht="15.75">
      <c r="A36" s="37" t="s">
        <v>54</v>
      </c>
      <c r="B36" s="39">
        <v>15000</v>
      </c>
      <c r="C36" s="39"/>
      <c r="E36" s="37"/>
    </row>
    <row r="37" spans="1:5" ht="15.75">
      <c r="A37" s="37" t="s">
        <v>108</v>
      </c>
      <c r="B37" s="39">
        <v>15000</v>
      </c>
      <c r="C37" s="39"/>
      <c r="E37" s="37"/>
    </row>
    <row r="38" spans="1:5" ht="15.75">
      <c r="A38" s="37" t="s">
        <v>247</v>
      </c>
      <c r="B38" s="39">
        <v>15000</v>
      </c>
      <c r="C38" s="39"/>
      <c r="E38" s="37"/>
    </row>
    <row r="39" spans="1:5" ht="15.75">
      <c r="A39" s="37" t="s">
        <v>162</v>
      </c>
      <c r="B39" s="39">
        <v>15000</v>
      </c>
      <c r="C39" s="39">
        <v>10000</v>
      </c>
      <c r="E39" s="37"/>
    </row>
    <row r="40" spans="1:5" ht="15.75">
      <c r="A40" s="37" t="s">
        <v>34</v>
      </c>
      <c r="B40" s="39">
        <v>15000</v>
      </c>
      <c r="C40" s="39"/>
      <c r="E40" s="37"/>
    </row>
    <row r="41" spans="1:5" ht="15.75">
      <c r="A41" s="37" t="s">
        <v>33</v>
      </c>
      <c r="B41" s="39">
        <v>15000</v>
      </c>
      <c r="C41" s="39">
        <v>5000</v>
      </c>
      <c r="E41" s="37"/>
    </row>
    <row r="42" spans="1:5" ht="15.75">
      <c r="A42" s="37" t="s">
        <v>177</v>
      </c>
      <c r="B42" s="39">
        <v>12500</v>
      </c>
      <c r="C42" s="39"/>
      <c r="E42" s="37"/>
    </row>
    <row r="43" spans="1:5" ht="15.75">
      <c r="A43" s="37" t="s">
        <v>45</v>
      </c>
      <c r="B43" s="39">
        <v>12500</v>
      </c>
      <c r="C43" s="39">
        <v>12500</v>
      </c>
      <c r="E43" s="37"/>
    </row>
    <row r="44" spans="1:5" ht="15.75">
      <c r="A44" s="37" t="s">
        <v>19</v>
      </c>
      <c r="B44" s="39">
        <v>10000</v>
      </c>
      <c r="C44" s="39"/>
      <c r="E44" s="37"/>
    </row>
    <row r="45" spans="1:5" ht="15.75">
      <c r="A45" s="37" t="s">
        <v>156</v>
      </c>
      <c r="B45" s="39">
        <v>10000</v>
      </c>
      <c r="C45" s="39">
        <v>5000</v>
      </c>
      <c r="E45" s="37"/>
    </row>
    <row r="46" spans="1:5" ht="15.75">
      <c r="A46" s="37" t="s">
        <v>13</v>
      </c>
      <c r="B46" s="39">
        <v>10000</v>
      </c>
      <c r="C46" s="39"/>
      <c r="E46" s="37"/>
    </row>
    <row r="47" spans="1:5" ht="15.75">
      <c r="A47" s="37" t="s">
        <v>21</v>
      </c>
      <c r="B47" s="39">
        <v>10000</v>
      </c>
      <c r="C47" s="39"/>
      <c r="E47" s="37"/>
    </row>
    <row r="48" spans="1:5" ht="15.75">
      <c r="A48" s="37" t="s">
        <v>249</v>
      </c>
      <c r="B48" s="39">
        <v>10000</v>
      </c>
      <c r="C48" s="39"/>
      <c r="E48" s="37"/>
    </row>
    <row r="49" spans="1:5" ht="15.75">
      <c r="A49" s="37" t="s">
        <v>248</v>
      </c>
      <c r="B49" s="40">
        <v>10000</v>
      </c>
      <c r="C49" s="40"/>
      <c r="E49" s="37"/>
    </row>
    <row r="50" spans="1:5" ht="15.75">
      <c r="A50" s="37" t="s">
        <v>159</v>
      </c>
      <c r="B50" s="39">
        <v>10000</v>
      </c>
      <c r="C50" s="39"/>
      <c r="E50" s="37"/>
    </row>
    <row r="51" spans="1:5" ht="15.75">
      <c r="A51" s="37" t="s">
        <v>193</v>
      </c>
      <c r="B51" s="39">
        <v>10000</v>
      </c>
      <c r="C51" s="39"/>
      <c r="E51" s="37"/>
    </row>
    <row r="52" spans="1:5" ht="15.75">
      <c r="A52" s="37" t="s">
        <v>125</v>
      </c>
      <c r="B52" s="39">
        <v>10000</v>
      </c>
      <c r="C52" s="39"/>
      <c r="E52" s="37"/>
    </row>
    <row r="53" spans="2:3" ht="15.75">
      <c r="B53" s="33"/>
      <c r="C53" s="33"/>
    </row>
  </sheetData>
  <mergeCells count="1">
    <mergeCell ref="A1:C1"/>
  </mergeCells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24" sqref="B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30" sqref="A30"/>
    </sheetView>
  </sheetViews>
  <sheetFormatPr defaultColWidth="9.140625" defaultRowHeight="12.75"/>
  <cols>
    <col min="1" max="1" width="24.57421875" style="3" customWidth="1"/>
    <col min="2" max="4" width="9.140625" style="3" customWidth="1"/>
    <col min="5" max="5" width="14.140625" style="3" customWidth="1"/>
    <col min="6" max="6" width="19.140625" style="3" customWidth="1"/>
    <col min="7" max="7" width="13.8515625" style="3" customWidth="1"/>
    <col min="8" max="8" width="18.140625" style="8" customWidth="1"/>
    <col min="9" max="9" width="21.140625" style="25" customWidth="1"/>
    <col min="10" max="10" width="12.00390625" style="3" customWidth="1"/>
    <col min="11" max="16384" width="9.140625" style="3" customWidth="1"/>
  </cols>
  <sheetData>
    <row r="1" spans="1:7" ht="15.75">
      <c r="A1" s="4" t="s">
        <v>0</v>
      </c>
      <c r="B1" s="5"/>
      <c r="C1" s="4"/>
      <c r="D1" s="4"/>
      <c r="E1" s="6"/>
      <c r="F1" s="6"/>
      <c r="G1" s="7"/>
    </row>
    <row r="2" spans="1:10" ht="12.75">
      <c r="A2" s="23" t="s">
        <v>31</v>
      </c>
      <c r="E2" s="29">
        <v>30000</v>
      </c>
      <c r="F2" s="29"/>
      <c r="G2" s="29"/>
      <c r="J2" s="24"/>
    </row>
    <row r="3" spans="1:10" ht="12.75">
      <c r="A3" s="23" t="s">
        <v>11</v>
      </c>
      <c r="E3" s="29">
        <v>220000</v>
      </c>
      <c r="F3" s="29"/>
      <c r="G3" s="29"/>
      <c r="J3" s="24"/>
    </row>
    <row r="4" spans="1:10" ht="12.75">
      <c r="A4" s="23" t="s">
        <v>18</v>
      </c>
      <c r="E4" s="29">
        <v>30000</v>
      </c>
      <c r="F4" s="29"/>
      <c r="G4" s="29"/>
      <c r="J4" s="24"/>
    </row>
    <row r="5" spans="1:10" ht="12.75">
      <c r="A5" s="23" t="s">
        <v>30</v>
      </c>
      <c r="E5" s="29">
        <v>50000</v>
      </c>
      <c r="F5" s="29"/>
      <c r="G5" s="29"/>
      <c r="J5" s="24"/>
    </row>
    <row r="6" spans="1:10" ht="12.75">
      <c r="A6" s="23" t="s">
        <v>49</v>
      </c>
      <c r="E6" s="29">
        <v>25000</v>
      </c>
      <c r="F6" s="29"/>
      <c r="G6" s="29"/>
      <c r="J6" s="24"/>
    </row>
    <row r="7" spans="1:10" ht="12.75">
      <c r="A7" s="23" t="s">
        <v>41</v>
      </c>
      <c r="E7" s="29">
        <v>30000</v>
      </c>
      <c r="F7" s="29"/>
      <c r="G7" s="29"/>
      <c r="J7" s="24"/>
    </row>
    <row r="8" spans="1:10" ht="12.75">
      <c r="A8" s="3" t="s">
        <v>42</v>
      </c>
      <c r="E8" s="29">
        <v>25000</v>
      </c>
      <c r="F8" s="29"/>
      <c r="G8" s="29"/>
      <c r="J8" s="24"/>
    </row>
    <row r="9" spans="1:10" ht="12.75">
      <c r="A9" s="3" t="s">
        <v>16</v>
      </c>
      <c r="E9" s="29">
        <v>30000</v>
      </c>
      <c r="F9" s="29"/>
      <c r="G9" s="29"/>
      <c r="J9" s="24"/>
    </row>
    <row r="10" spans="1:10" ht="12.75">
      <c r="A10" s="3" t="s">
        <v>22</v>
      </c>
      <c r="E10" s="29">
        <v>25000</v>
      </c>
      <c r="F10" s="29"/>
      <c r="G10" s="29"/>
      <c r="J10" s="24"/>
    </row>
    <row r="11" spans="1:10" ht="12.75">
      <c r="A11" s="3" t="s">
        <v>25</v>
      </c>
      <c r="E11" s="29">
        <v>200000</v>
      </c>
      <c r="F11" s="29"/>
      <c r="G11" s="29"/>
      <c r="J11" s="24"/>
    </row>
    <row r="12" spans="1:10" ht="12.75">
      <c r="A12" s="3" t="s">
        <v>53</v>
      </c>
      <c r="E12" s="14">
        <v>50000</v>
      </c>
      <c r="F12" s="14"/>
      <c r="G12" s="29"/>
      <c r="J12" s="24"/>
    </row>
    <row r="13" spans="1:10" ht="12.75">
      <c r="A13" s="3" t="s">
        <v>212</v>
      </c>
      <c r="E13" s="29">
        <v>50000</v>
      </c>
      <c r="F13" s="29"/>
      <c r="G13" s="29"/>
      <c r="J13" s="24"/>
    </row>
    <row r="14" spans="1:10" ht="12.75">
      <c r="A14" s="3" t="s">
        <v>39</v>
      </c>
      <c r="E14" s="29">
        <v>50000</v>
      </c>
      <c r="F14" s="29"/>
      <c r="G14" s="29"/>
      <c r="J14" s="24"/>
    </row>
    <row r="15" spans="1:10" ht="12.75">
      <c r="A15" s="3" t="s">
        <v>24</v>
      </c>
      <c r="E15" s="29">
        <v>25000</v>
      </c>
      <c r="F15" s="29"/>
      <c r="G15" s="29"/>
      <c r="J15" s="24"/>
    </row>
    <row r="16" spans="1:10" ht="12.75">
      <c r="A16" s="3" t="s">
        <v>1</v>
      </c>
      <c r="E16" s="29">
        <v>25000</v>
      </c>
      <c r="F16" s="29"/>
      <c r="G16" s="29"/>
      <c r="J16" s="24"/>
    </row>
    <row r="17" spans="1:10" ht="12.75">
      <c r="A17" s="3" t="s">
        <v>47</v>
      </c>
      <c r="E17" s="29">
        <v>150000</v>
      </c>
      <c r="F17" s="29"/>
      <c r="G17" s="29"/>
      <c r="J17" s="24"/>
    </row>
    <row r="18" spans="1:10" ht="12.75">
      <c r="A18" s="3" t="s">
        <v>26</v>
      </c>
      <c r="E18" s="29">
        <v>25000</v>
      </c>
      <c r="F18" s="29"/>
      <c r="G18" s="29"/>
      <c r="J18" s="24"/>
    </row>
    <row r="19" spans="1:10" ht="12.75">
      <c r="A19" s="3" t="s">
        <v>164</v>
      </c>
      <c r="E19" s="29">
        <v>25000</v>
      </c>
      <c r="F19" s="29"/>
      <c r="G19" s="29"/>
      <c r="J19" s="24"/>
    </row>
    <row r="20" spans="1:10" ht="12.75">
      <c r="A20" s="3" t="s">
        <v>17</v>
      </c>
      <c r="E20" s="29">
        <v>125000</v>
      </c>
      <c r="F20" s="29"/>
      <c r="G20" s="29"/>
      <c r="J20" s="24"/>
    </row>
    <row r="21" spans="1:10" ht="12.75">
      <c r="A21" s="3" t="s">
        <v>158</v>
      </c>
      <c r="E21" s="29">
        <v>27500</v>
      </c>
      <c r="F21" s="29"/>
      <c r="G21" s="29"/>
      <c r="J21" s="24"/>
    </row>
    <row r="22" spans="1:10" ht="12.75">
      <c r="A22" s="3" t="s">
        <v>48</v>
      </c>
      <c r="E22" s="29">
        <v>50000</v>
      </c>
      <c r="F22" s="29"/>
      <c r="G22" s="29"/>
      <c r="J22" s="24"/>
    </row>
    <row r="23" spans="1:10" ht="12.75">
      <c r="A23" s="3" t="s">
        <v>167</v>
      </c>
      <c r="E23" s="31">
        <v>130000</v>
      </c>
      <c r="F23" s="31"/>
      <c r="G23" s="29"/>
      <c r="J23" s="24"/>
    </row>
    <row r="24" spans="5:10" ht="12.75">
      <c r="E24" s="19"/>
      <c r="F24" s="19"/>
      <c r="G24" s="29"/>
      <c r="J24" s="24"/>
    </row>
    <row r="25" spans="5:10" ht="12.75">
      <c r="E25" s="20"/>
      <c r="F25" s="20"/>
      <c r="G25" s="29"/>
      <c r="J25" s="24"/>
    </row>
    <row r="26" spans="5:10" ht="12.75">
      <c r="E26" s="21">
        <f>SUM(E2:E25)</f>
        <v>1397500</v>
      </c>
      <c r="F26" s="21"/>
      <c r="G26" s="29"/>
      <c r="J26" s="24"/>
    </row>
    <row r="27" spans="7:10" ht="12.75">
      <c r="G27" s="29"/>
      <c r="J27" s="24"/>
    </row>
    <row r="28" spans="1:10" ht="12.75">
      <c r="A28" s="22"/>
      <c r="B28" s="22"/>
      <c r="E28" s="29"/>
      <c r="F28" s="29"/>
      <c r="G28" s="29"/>
      <c r="J28" s="24"/>
    </row>
    <row r="29" spans="5:10" ht="12.75">
      <c r="E29" s="29"/>
      <c r="F29" s="29"/>
      <c r="G29" s="29"/>
      <c r="J29" s="24"/>
    </row>
    <row r="30" spans="5:10" ht="12.75">
      <c r="E30" s="29"/>
      <c r="F30" s="29"/>
      <c r="G30" s="29"/>
      <c r="J30" s="24"/>
    </row>
    <row r="31" spans="5:10" ht="12.75">
      <c r="E31" s="29"/>
      <c r="F31" s="30"/>
      <c r="G31" s="29"/>
      <c r="J31" s="24"/>
    </row>
    <row r="32" spans="5:10" ht="12.75">
      <c r="E32" s="29"/>
      <c r="F32" s="29"/>
      <c r="G32" s="29"/>
      <c r="J32" s="24"/>
    </row>
    <row r="33" spans="5:10" ht="12.75">
      <c r="E33" s="29"/>
      <c r="F33" s="29"/>
      <c r="G33" s="29"/>
      <c r="J33" s="24"/>
    </row>
    <row r="34" spans="5:10" ht="12.75">
      <c r="E34" s="29"/>
      <c r="F34" s="29"/>
      <c r="G34" s="29"/>
      <c r="J34" s="24"/>
    </row>
    <row r="35" spans="5:10" ht="12.75">
      <c r="E35" s="29"/>
      <c r="F35" s="29"/>
      <c r="G35" s="29"/>
      <c r="J35" s="24"/>
    </row>
    <row r="36" spans="5:7" ht="12.75">
      <c r="E36" s="1"/>
      <c r="F36" s="1"/>
      <c r="G36" s="29"/>
    </row>
    <row r="37" spans="5:7" ht="12.75">
      <c r="E37" s="29"/>
      <c r="F37" s="29"/>
      <c r="G37" s="29"/>
    </row>
    <row r="38" spans="5:7" ht="12.75">
      <c r="E38" s="21"/>
      <c r="F38" s="21"/>
      <c r="G38" s="29"/>
    </row>
    <row r="40" spans="1:6" ht="12.75">
      <c r="A40" s="22"/>
      <c r="E40" s="29"/>
      <c r="F40" s="29"/>
    </row>
    <row r="41" spans="1:6" ht="12.75">
      <c r="A41" s="22"/>
      <c r="E41" s="29"/>
      <c r="F41" s="29"/>
    </row>
    <row r="42" spans="5:7" ht="12.75">
      <c r="E42" s="24"/>
      <c r="G42" s="28"/>
    </row>
    <row r="43" spans="1:5" ht="12.75">
      <c r="A43" s="22"/>
      <c r="B43" s="22"/>
      <c r="E43" s="29"/>
    </row>
    <row r="44" spans="1:5" ht="12.75">
      <c r="A44" s="22"/>
      <c r="B44" s="22"/>
      <c r="E44" s="1"/>
    </row>
    <row r="45" ht="12.75">
      <c r="A45" s="22"/>
    </row>
    <row r="46" spans="1:7" ht="12.75">
      <c r="A46" s="23"/>
      <c r="E46" s="29"/>
      <c r="G46" s="24"/>
    </row>
    <row r="47" ht="12.75">
      <c r="E47" s="29"/>
    </row>
    <row r="48" ht="12.75">
      <c r="E48" s="29"/>
    </row>
    <row r="49" ht="12.75">
      <c r="E49" s="29"/>
    </row>
    <row r="50" ht="12.75">
      <c r="E50" s="29"/>
    </row>
    <row r="51" ht="12.75">
      <c r="E51" s="29"/>
    </row>
    <row r="52" ht="12.75">
      <c r="E52" s="29"/>
    </row>
    <row r="53" ht="12.75">
      <c r="E53" s="29"/>
    </row>
    <row r="54" ht="12.75">
      <c r="E54" s="29"/>
    </row>
    <row r="55" ht="12.75">
      <c r="E55" s="29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29"/>
    </row>
    <row r="61" ht="12.75">
      <c r="E61" s="29"/>
    </row>
    <row r="62" ht="12.75">
      <c r="E62" s="29"/>
    </row>
    <row r="63" ht="12.75">
      <c r="E63" s="29"/>
    </row>
    <row r="64" ht="12.75">
      <c r="E64" s="29"/>
    </row>
    <row r="65" ht="12.75">
      <c r="E65" s="29"/>
    </row>
    <row r="66" ht="12.75">
      <c r="E66" s="29"/>
    </row>
    <row r="67" ht="12.75">
      <c r="E67" s="1"/>
    </row>
    <row r="68" ht="12.75">
      <c r="E68" s="29"/>
    </row>
    <row r="69" ht="12.75">
      <c r="E69" s="29"/>
    </row>
    <row r="70" ht="12.75">
      <c r="E70" s="29"/>
    </row>
    <row r="71" spans="5:8" ht="12.75">
      <c r="E71" s="21"/>
      <c r="H71" s="8">
        <f>SUM(H2:H70)</f>
        <v>0</v>
      </c>
    </row>
    <row r="73" ht="12.75">
      <c r="H73" s="8">
        <f>303819.67-H71</f>
        <v>303819.67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Rush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&amp; Rojeanous Rush</dc:creator>
  <cp:keywords/>
  <dc:description/>
  <cp:lastModifiedBy>Michael P. Dryden</cp:lastModifiedBy>
  <cp:lastPrinted>2005-04-05T21:23:54Z</cp:lastPrinted>
  <dcterms:created xsi:type="dcterms:W3CDTF">2000-08-14T02:03:09Z</dcterms:created>
  <dcterms:modified xsi:type="dcterms:W3CDTF">2005-07-29T15:40:49Z</dcterms:modified>
  <cp:category/>
  <cp:version/>
  <cp:contentType/>
  <cp:contentStatus/>
</cp:coreProperties>
</file>